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dou KONE\Desktop\INSTAT\Enquêtes\Mannuel de reference sur les normes\"/>
    </mc:Choice>
  </mc:AlternateContent>
  <xr:revisionPtr revIDLastSave="0" documentId="8_{C60AD14C-1E2B-4E52-B428-5F13C67103F4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Page de garde" sheetId="2" r:id="rId1"/>
    <sheet name="Table de Matiere" sheetId="1" r:id="rId2"/>
    <sheet name="Santé_ménage" sheetId="3" r:id="rId3"/>
    <sheet name="Tab1.1" sheetId="4" r:id="rId4"/>
    <sheet name="Tab1.2" sheetId="14" r:id="rId5"/>
    <sheet name="Tab1.3" sheetId="15" r:id="rId6"/>
    <sheet name="Tab1.4" sheetId="16" r:id="rId7"/>
    <sheet name="Tab1.5" sheetId="17" r:id="rId8"/>
    <sheet name="Tab1.6" sheetId="18" r:id="rId9"/>
    <sheet name="Conso" sheetId="13" r:id="rId10"/>
    <sheet name="Tab2.1" sheetId="48" r:id="rId11"/>
    <sheet name="Tab2.2" sheetId="49" r:id="rId12"/>
    <sheet name="Tab2.3" sheetId="50" r:id="rId13"/>
    <sheet name="Tab2.4" sheetId="51" r:id="rId14"/>
    <sheet name="Tab2.5" sheetId="52" r:id="rId15"/>
  </sheets>
  <definedNames>
    <definedName name="_Hlk28104207" localSheetId="13">'Tab2.4'!$A$1</definedName>
    <definedName name="_Hlk57882524">#REF!</definedName>
    <definedName name="_Toc24969059" localSheetId="11">'Tab2.2'!#REF!</definedName>
    <definedName name="_Toc29306361">#REF!</definedName>
    <definedName name="_Toc29306362">#REF!</definedName>
    <definedName name="_Toc29306363">#REF!</definedName>
    <definedName name="_Toc29306364">#REF!</definedName>
    <definedName name="_Toc29306367" localSheetId="10">'Tab2.1'!$A$3</definedName>
    <definedName name="_Toc29306368" localSheetId="12">'Tab2.3'!$A$2</definedName>
    <definedName name="_Toc29306533">#REF!</definedName>
    <definedName name="_Toc29306534">#REF!</definedName>
    <definedName name="_Toc316035882" localSheetId="7">'Tab1.5'!$A$41</definedName>
    <definedName name="_Toc365030633">#REF!</definedName>
    <definedName name="_Toc365030868">#REF!</definedName>
    <definedName name="_Toc495579713" localSheetId="7">'Tab1.5'!$A$1</definedName>
    <definedName name="_Toc495579714" localSheetId="8">'Tab1.6'!$A$1</definedName>
    <definedName name="_Toc495579720">#REF!</definedName>
    <definedName name="_Toc495579726" localSheetId="10">'Tab2.1'!#REF!</definedName>
    <definedName name="_Toc495579727" localSheetId="12">'Tab2.3'!#REF!</definedName>
    <definedName name="_Toc495579728" localSheetId="13">'Tab2.4'!#REF!</definedName>
    <definedName name="_Toc495579732" localSheetId="3">'Tab1.1'!$A$2</definedName>
    <definedName name="_Toc495579733" localSheetId="4">'Tab1.2'!$A$1</definedName>
    <definedName name="_Toc495579734" localSheetId="5">'Tab1.3'!#REF!</definedName>
    <definedName name="_Toc495579735" localSheetId="6">'Tab1.4'!$A$1</definedName>
    <definedName name="_Toc495579741">#REF!</definedName>
    <definedName name="_Toc495579748">#REF!</definedName>
    <definedName name="_Toc495579752">#REF!</definedName>
    <definedName name="_Toc495579761">#REF!</definedName>
    <definedName name="_Toc55224492">#REF!</definedName>
    <definedName name="_Toc55224494">#REF!</definedName>
    <definedName name="_Toc55224499">#REF!</definedName>
    <definedName name="_Toc55224500">#REF!</definedName>
    <definedName name="_Toc55224519" localSheetId="14">'Tab2.5'!#REF!</definedName>
    <definedName name="_Toc6068385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8" l="1"/>
  <c r="E6" i="48"/>
  <c r="C6" i="48"/>
  <c r="B28" i="16"/>
  <c r="A9" i="1" l="1"/>
  <c r="A10" i="1" l="1"/>
  <c r="A8" i="1"/>
  <c r="A6" i="1"/>
  <c r="A5" i="1"/>
  <c r="A4" i="1"/>
  <c r="A7" i="1" l="1"/>
  <c r="A17" i="1" l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<sst xmlns="http://schemas.openxmlformats.org/spreadsheetml/2006/main" count="431" uniqueCount="137">
  <si>
    <t>Région</t>
  </si>
  <si>
    <t>Kayes</t>
  </si>
  <si>
    <t>Koulikoro</t>
  </si>
  <si>
    <t>Sikasso</t>
  </si>
  <si>
    <t>Ségou</t>
  </si>
  <si>
    <t>Mopti</t>
  </si>
  <si>
    <t>Tombouctou</t>
  </si>
  <si>
    <t>Gao</t>
  </si>
  <si>
    <t>Kidal</t>
  </si>
  <si>
    <t>Bamako</t>
  </si>
  <si>
    <t>Milieu</t>
  </si>
  <si>
    <t>Urbain</t>
  </si>
  <si>
    <t>Rural</t>
  </si>
  <si>
    <t>Sexe</t>
  </si>
  <si>
    <t>Ensemble</t>
  </si>
  <si>
    <t>Masculin</t>
  </si>
  <si>
    <t>Féminin</t>
  </si>
  <si>
    <t>Age</t>
  </si>
  <si>
    <t xml:space="preserve"> Moins de 5 ans</t>
  </si>
  <si>
    <t>5 - 10 ans</t>
  </si>
  <si>
    <t>11 -14 ans</t>
  </si>
  <si>
    <t>15 - 59 ans</t>
  </si>
  <si>
    <t xml:space="preserve"> 60 ans et plus</t>
  </si>
  <si>
    <t>Niveau d'instruction</t>
  </si>
  <si>
    <t>Aucun niveau</t>
  </si>
  <si>
    <t>Fondamental 2</t>
  </si>
  <si>
    <t>Supérieur</t>
  </si>
  <si>
    <t>Maux de ventre</t>
  </si>
  <si>
    <t>Moins de 5 ans</t>
  </si>
  <si>
    <t>60 ans et plus</t>
  </si>
  <si>
    <t>Total</t>
  </si>
  <si>
    <t>Autres</t>
  </si>
  <si>
    <t>Moyenne</t>
  </si>
  <si>
    <t>Dépenses des ménages</t>
  </si>
  <si>
    <t>Dépenses par tête</t>
  </si>
  <si>
    <t>Dépenses par équivalent adulte</t>
  </si>
  <si>
    <t>Achats</t>
  </si>
  <si>
    <t>Autoconsommation</t>
  </si>
  <si>
    <t>Cadeau</t>
  </si>
  <si>
    <t>Mode d’acquisition</t>
  </si>
  <si>
    <t>Part budgétaire %</t>
  </si>
  <si>
    <t>Montant trimestriel (milliard de FCFA)</t>
  </si>
  <si>
    <t>Part budgétaire   %</t>
  </si>
  <si>
    <t>Alimentation et Boissons non alcoolisées</t>
  </si>
  <si>
    <t>Boissons alcoolisées, Tabac et Stupéfiants</t>
  </si>
  <si>
    <t>Articles d'Habillements et Chaussures</t>
  </si>
  <si>
    <t>Logements, Eau, Électricité, Gaz et Autres Combustibles</t>
  </si>
  <si>
    <t>Meubles, Articles de ménages et Entretien</t>
  </si>
  <si>
    <t>Santé</t>
  </si>
  <si>
    <t>Transport</t>
  </si>
  <si>
    <t>Communication</t>
  </si>
  <si>
    <t>Loisirs et Cultures</t>
  </si>
  <si>
    <t>Enseignements</t>
  </si>
  <si>
    <t>Restaurants et Hôtels</t>
  </si>
  <si>
    <t>Biens et Services Divers</t>
  </si>
  <si>
    <t>Logements, Eau, Electricité, Gaz et Autres Combustibles</t>
  </si>
  <si>
    <t>Biens et services Divers</t>
  </si>
  <si>
    <t>TABLE DES MATIERES</t>
  </si>
  <si>
    <t>1.	SANTE DES MEMBRES DU MENAGE</t>
  </si>
  <si>
    <t>Tableau 1- 2 : Taux de morbidité par région, milieu et niveau d’instruction du chef de ménage selon le groupe d’âges au cours des trois derniers mois (%)</t>
  </si>
  <si>
    <t>5-10 ans</t>
  </si>
  <si>
    <t>11-14 ans</t>
  </si>
  <si>
    <t>15-59 ans</t>
  </si>
  <si>
    <t xml:space="preserve">  'Bamako</t>
  </si>
  <si>
    <t xml:space="preserve">  'Autres villes</t>
  </si>
  <si>
    <t>Fondamental 1</t>
  </si>
  <si>
    <t xml:space="preserve">Ensemble </t>
  </si>
  <si>
    <t>Paludisme</t>
  </si>
  <si>
    <t>Diarhée</t>
  </si>
  <si>
    <t>Douleurs dans le dos/membre/articulations</t>
  </si>
  <si>
    <t>Toux</t>
  </si>
  <si>
    <t>Problème de peau</t>
  </si>
  <si>
    <t>Problème d'oreille/nez/gorge</t>
  </si>
  <si>
    <t>Problème d'oeil</t>
  </si>
  <si>
    <t>Problème dentaire</t>
  </si>
  <si>
    <t>Blessure/fracture/entorse</t>
  </si>
  <si>
    <t>Tension/Diabète</t>
  </si>
  <si>
    <t xml:space="preserve"> Maux de tête/cephalées</t>
  </si>
  <si>
    <t>Groupe d'âge de l'individu</t>
  </si>
  <si>
    <t>Feminin</t>
  </si>
  <si>
    <t>Ne sait pas</t>
  </si>
  <si>
    <t>Avril-juin</t>
  </si>
  <si>
    <t>Juillet-septembre</t>
  </si>
  <si>
    <t> Fonction</t>
  </si>
  <si>
    <t>Ménaka</t>
  </si>
  <si>
    <t>Proportion (%)</t>
  </si>
  <si>
    <t>Tableau 1- 5: Les types d'assurance maladie les plus frequentées au Mali (%)</t>
  </si>
  <si>
    <t>Assurance Maladie Obligatoire (AMO)</t>
  </si>
  <si>
    <t>Regime d’Assistance Médicale (RAMED)</t>
  </si>
  <si>
    <t>Assurance Maladie Volontaire (AMV)</t>
  </si>
  <si>
    <t xml:space="preserve">Mutuelle de Santé Communautaire (MSC) </t>
  </si>
  <si>
    <t>Assurance maladie des compagnies d’assurance privée (STANE, NSIA, SONAVIE etc.)</t>
  </si>
  <si>
    <t xml:space="preserve">Autre (spécifier) </t>
  </si>
  <si>
    <t>Tableau 1- 6: Consommation du tabac  (%)</t>
  </si>
  <si>
    <t>Tous les jours</t>
  </si>
  <si>
    <t xml:space="preserve">Moins d’une fois par jour         </t>
  </si>
  <si>
    <t xml:space="preserve">Pas du tout                            </t>
  </si>
  <si>
    <t>Tableau 1- 1 : Évolution des taux de morbidité, par région, milieu, groupe d’âge et niveau d'instruction selon le sexe (%)</t>
  </si>
  <si>
    <t xml:space="preserve">Sexe </t>
  </si>
  <si>
    <t>Niveau d’instruction</t>
  </si>
  <si>
    <t>Tableau 1- 4: Proportion des personnes ayant une assurance maladie  (%)</t>
  </si>
  <si>
    <t>Janv-Mars</t>
  </si>
  <si>
    <t>60 ans ou plus</t>
  </si>
  <si>
    <t>Niveau d’instruction du chef de ménage</t>
  </si>
  <si>
    <t>Taoudenni</t>
  </si>
  <si>
    <t>Nioro</t>
  </si>
  <si>
    <t>Kita</t>
  </si>
  <si>
    <t>Bougouni</t>
  </si>
  <si>
    <t>Koutiala</t>
  </si>
  <si>
    <t>San</t>
  </si>
  <si>
    <t>Douentza</t>
  </si>
  <si>
    <t>Bandiagara</t>
  </si>
  <si>
    <t>Fondamental1</t>
  </si>
  <si>
    <t>Secondaire Général</t>
  </si>
  <si>
    <t>Secondaire Technique et Professionnel</t>
  </si>
  <si>
    <t>Secondaire Générale</t>
  </si>
  <si>
    <t>Secondaire Technique Professionnelle</t>
  </si>
  <si>
    <t>Nara</t>
  </si>
  <si>
    <t>Ulcère/estomac /Gastrite</t>
  </si>
  <si>
    <t>Tableau 2- 3: Structure de la consommation des ménages entre juillet – septembre 2024 selon le mode d’acquisition (%)</t>
  </si>
  <si>
    <t>Tableau 2- 4: Part des dépenses par fonctions de consommation selon le milieu de résidence</t>
  </si>
  <si>
    <t>Tableau 1. 3 : Prévalence  de certaines maladies au cours des 3 derniers mois, selon la région, le milieu, le sexe et le groupe d’âge (%)</t>
  </si>
  <si>
    <t>Source : EMOP 2025, passage 3 (juillet-septembre)</t>
  </si>
  <si>
    <t>Juillet-Septembre 2025</t>
  </si>
  <si>
    <t>Avril-Juin 2025</t>
  </si>
  <si>
    <t>Janvier-Mars 2025</t>
  </si>
  <si>
    <t>Part des dépenses des fonctions de consommation en Juillet – Septembre 2025 selon le milieu de résidence</t>
  </si>
  <si>
    <t>Part des dépenses des fonctions de consommation en Avril – Juin 2025 selon le milieu de résidence</t>
  </si>
  <si>
    <t xml:space="preserve">2. DEPENSES DE CONSOMMATION TRIMESTRIELLE </t>
  </si>
  <si>
    <t>Région/Milieu</t>
  </si>
  <si>
    <t>Dépenses</t>
  </si>
  <si>
    <r>
      <t>Tableau 2- 5: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Dépenses trimestrielles par région et selon le poste (milliards de FCFA)</t>
    </r>
  </si>
  <si>
    <t>Tableau 2- 2: Proportion des dépenses selon milieu et le mode d’acquisition (%)</t>
  </si>
  <si>
    <t>Dioïla</t>
  </si>
  <si>
    <t>Tableau 2- 1: Dépenses trimestrielles des selon le milieu de résidence</t>
  </si>
  <si>
    <t>Total (en milliard de F CFA)</t>
  </si>
  <si>
    <t>Moyenne (en F CFA)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</si>
</sst>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###0.0"/>
    <numFmt numFmtId="165" formatCode="0.0"/>
    <numFmt numFmtId="166" formatCode="_-* #,##0.0_-;\-* #,##0.0_-;_-* &quot;-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2"/>
      <name val="Arial Narrow"/>
      <family val="2"/>
    </font>
    <font>
      <b/>
      <i/>
      <u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9"/>
      <color theme="1"/>
      <name val="Arial"/>
      <family val="2"/>
    </font>
    <font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u/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thick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72">
    <xf numFmtId="0" fontId="0" fillId="0" borderId="0" xfId="0"/>
    <xf numFmtId="0" fontId="5" fillId="0" borderId="5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8" fillId="0" borderId="0" xfId="1" applyFont="1"/>
    <xf numFmtId="0" fontId="9" fillId="0" borderId="0" xfId="0" applyFont="1" applyAlignment="1">
      <alignment wrapText="1"/>
    </xf>
    <xf numFmtId="3" fontId="10" fillId="0" borderId="0" xfId="1" applyNumberFormat="1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7" fillId="0" borderId="0" xfId="3"/>
    <xf numFmtId="0" fontId="6" fillId="0" borderId="0" xfId="0" applyFont="1"/>
    <xf numFmtId="0" fontId="12" fillId="0" borderId="0" xfId="2" applyFont="1"/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5" applyFont="1"/>
    <xf numFmtId="0" fontId="12" fillId="0" borderId="0" xfId="6" applyFont="1"/>
    <xf numFmtId="0" fontId="12" fillId="0" borderId="0" xfId="4" applyFont="1"/>
    <xf numFmtId="165" fontId="6" fillId="0" borderId="0" xfId="0" applyNumberFormat="1" applyFont="1"/>
    <xf numFmtId="164" fontId="4" fillId="0" borderId="7" xfId="0" applyNumberFormat="1" applyFont="1" applyBorder="1" applyAlignment="1">
      <alignment horizontal="right" vertical="center"/>
    </xf>
    <xf numFmtId="0" fontId="15" fillId="0" borderId="0" xfId="0" applyFont="1"/>
    <xf numFmtId="0" fontId="18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left" vertical="center" wrapText="1"/>
    </xf>
    <xf numFmtId="165" fontId="21" fillId="0" borderId="31" xfId="0" applyNumberFormat="1" applyFont="1" applyBorder="1" applyAlignment="1">
      <alignment horizontal="right" vertical="center" wrapText="1" indent="1"/>
    </xf>
    <xf numFmtId="0" fontId="20" fillId="0" borderId="0" xfId="0" applyFont="1"/>
    <xf numFmtId="0" fontId="22" fillId="0" borderId="0" xfId="0" applyFont="1"/>
    <xf numFmtId="0" fontId="19" fillId="0" borderId="42" xfId="0" applyFont="1" applyBorder="1" applyAlignment="1">
      <alignment vertical="center"/>
    </xf>
    <xf numFmtId="164" fontId="19" fillId="0" borderId="35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vertical="center"/>
    </xf>
    <xf numFmtId="164" fontId="21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3" fontId="19" fillId="0" borderId="20" xfId="0" applyNumberFormat="1" applyFont="1" applyBorder="1" applyAlignment="1">
      <alignment horizontal="center" vertical="center"/>
    </xf>
    <xf numFmtId="0" fontId="19" fillId="5" borderId="20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165" fontId="19" fillId="0" borderId="7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left" vertical="center" indent="3"/>
    </xf>
    <xf numFmtId="165" fontId="19" fillId="0" borderId="20" xfId="0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9" fillId="0" borderId="20" xfId="8" applyNumberFormat="1" applyFont="1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165" fontId="19" fillId="0" borderId="20" xfId="0" applyNumberFormat="1" applyFont="1" applyBorder="1" applyAlignment="1">
      <alignment horizontal="right" vertical="center"/>
    </xf>
    <xf numFmtId="164" fontId="19" fillId="0" borderId="20" xfId="0" applyNumberFormat="1" applyFont="1" applyBorder="1" applyAlignment="1">
      <alignment horizontal="right" vertical="center"/>
    </xf>
    <xf numFmtId="43" fontId="19" fillId="0" borderId="20" xfId="7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166" fontId="19" fillId="0" borderId="7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4" fillId="0" borderId="0" xfId="0" applyFont="1"/>
    <xf numFmtId="0" fontId="19" fillId="0" borderId="4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31" xfId="0" applyFont="1" applyBorder="1" applyAlignment="1">
      <alignment wrapText="1"/>
    </xf>
    <xf numFmtId="0" fontId="21" fillId="0" borderId="31" xfId="0" applyFont="1" applyBorder="1"/>
    <xf numFmtId="164" fontId="21" fillId="0" borderId="31" xfId="0" applyNumberFormat="1" applyFont="1" applyBorder="1" applyAlignment="1">
      <alignment horizontal="right"/>
    </xf>
    <xf numFmtId="0" fontId="19" fillId="0" borderId="31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0" fontId="19" fillId="0" borderId="30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165" fontId="19" fillId="0" borderId="16" xfId="0" applyNumberFormat="1" applyFont="1" applyBorder="1" applyAlignment="1">
      <alignment horizontal="right" vertical="center"/>
    </xf>
    <xf numFmtId="165" fontId="19" fillId="0" borderId="17" xfId="0" applyNumberFormat="1" applyFont="1" applyBorder="1" applyAlignment="1">
      <alignment horizontal="right" vertical="center"/>
    </xf>
    <xf numFmtId="165" fontId="19" fillId="0" borderId="7" xfId="0" applyNumberFormat="1" applyFont="1" applyBorder="1" applyAlignment="1">
      <alignment horizontal="right" vertical="center"/>
    </xf>
    <xf numFmtId="165" fontId="21" fillId="0" borderId="7" xfId="0" applyNumberFormat="1" applyFont="1" applyBorder="1" applyAlignment="1">
      <alignment horizontal="right" vertical="center"/>
    </xf>
    <xf numFmtId="165" fontId="19" fillId="0" borderId="18" xfId="0" applyNumberFormat="1" applyFont="1" applyBorder="1" applyAlignment="1">
      <alignment horizontal="right" vertical="center"/>
    </xf>
    <xf numFmtId="165" fontId="5" fillId="0" borderId="16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right" vertical="center"/>
    </xf>
    <xf numFmtId="165" fontId="5" fillId="0" borderId="20" xfId="0" applyNumberFormat="1" applyFont="1" applyBorder="1" applyAlignment="1">
      <alignment horizontal="right" vertical="center"/>
    </xf>
    <xf numFmtId="0" fontId="29" fillId="0" borderId="0" xfId="1" applyFont="1" applyAlignment="1">
      <alignment horizontal="center" wrapText="1"/>
    </xf>
    <xf numFmtId="3" fontId="29" fillId="0" borderId="0" xfId="1" applyNumberFormat="1" applyFont="1" applyAlignment="1">
      <alignment horizontal="center" vertical="top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8" fillId="0" borderId="0" xfId="1" applyFont="1" applyAlignment="1">
      <alignment horizontal="left"/>
    </xf>
    <xf numFmtId="0" fontId="28" fillId="8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/>
    </xf>
    <xf numFmtId="0" fontId="21" fillId="4" borderId="47" xfId="0" applyFont="1" applyFill="1" applyBorder="1" applyAlignment="1">
      <alignment horizontal="center"/>
    </xf>
    <xf numFmtId="0" fontId="22" fillId="0" borderId="0" xfId="5" applyFont="1" applyAlignment="1">
      <alignment horizontal="left" vertical="center" wrapText="1"/>
    </xf>
    <xf numFmtId="0" fontId="19" fillId="4" borderId="37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4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top" wrapText="1"/>
    </xf>
    <xf numFmtId="0" fontId="19" fillId="0" borderId="2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</cellXfs>
  <cellStyles count="9">
    <cellStyle name="Milliers" xfId="7" builtinId="3"/>
    <cellStyle name="Milliers [0]" xfId="8" builtinId="6"/>
    <cellStyle name="Normal" xfId="0" builtinId="0"/>
    <cellStyle name="Normal_ELIM Resultats bruts version finale 21" xfId="1" xr:uid="{00000000-0005-0000-0000-000003000000}"/>
    <cellStyle name="Normal_Tab1.1_1" xfId="2" xr:uid="{00000000-0005-0000-0000-000004000000}"/>
    <cellStyle name="Normal_Tab1.4" xfId="3" xr:uid="{00000000-0005-0000-0000-000005000000}"/>
    <cellStyle name="Normal_Tab1.5" xfId="6" xr:uid="{00000000-0005-0000-0000-000006000000}"/>
    <cellStyle name="Normal_Tab1.6" xfId="4" xr:uid="{00000000-0005-0000-0000-000007000000}"/>
    <cellStyle name="Normal_Tableau II-3" xfId="5" xr:uid="{00000000-0005-0000-0000-00000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348343</xdr:colOff>
      <xdr:row>38</xdr:row>
      <xdr:rowOff>92529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01E70-8F4C-D6F2-7A88-F677E4B9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4743" cy="712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116" workbookViewId="0">
      <selection sqref="A1:I40"/>
    </sheetView>
  </sheetViews>
  <sheetFormatPr baseColWidth="10" defaultRowHeight="14.4" x14ac:dyDescent="0.3"/>
  <sheetData>
    <row r="1" spans="1:9" x14ac:dyDescent="0.3">
      <c r="A1" s="98"/>
      <c r="B1" s="98"/>
      <c r="C1" s="98"/>
      <c r="D1" s="98"/>
      <c r="E1" s="98"/>
      <c r="F1" s="98"/>
      <c r="G1" s="98"/>
      <c r="H1" s="98"/>
      <c r="I1" s="98"/>
    </row>
    <row r="2" spans="1:9" x14ac:dyDescent="0.3">
      <c r="A2" s="98"/>
      <c r="B2" s="98"/>
      <c r="C2" s="98"/>
      <c r="D2" s="98"/>
      <c r="E2" s="98"/>
      <c r="F2" s="98"/>
      <c r="G2" s="98"/>
      <c r="H2" s="98"/>
      <c r="I2" s="98"/>
    </row>
    <row r="3" spans="1:9" x14ac:dyDescent="0.3">
      <c r="A3" s="98"/>
      <c r="B3" s="98"/>
      <c r="C3" s="98"/>
      <c r="D3" s="98"/>
      <c r="E3" s="98"/>
      <c r="F3" s="98"/>
      <c r="G3" s="98"/>
      <c r="H3" s="98"/>
      <c r="I3" s="98"/>
    </row>
    <row r="4" spans="1:9" x14ac:dyDescent="0.3">
      <c r="A4" s="98"/>
      <c r="B4" s="98"/>
      <c r="C4" s="98"/>
      <c r="D4" s="98"/>
      <c r="E4" s="98"/>
      <c r="F4" s="98"/>
      <c r="G4" s="98"/>
      <c r="H4" s="98"/>
      <c r="I4" s="98"/>
    </row>
    <row r="5" spans="1:9" x14ac:dyDescent="0.3">
      <c r="A5" s="98"/>
      <c r="B5" s="98"/>
      <c r="C5" s="98"/>
      <c r="D5" s="98"/>
      <c r="E5" s="98"/>
      <c r="F5" s="98"/>
      <c r="G5" s="98"/>
      <c r="H5" s="98"/>
      <c r="I5" s="98"/>
    </row>
    <row r="6" spans="1:9" x14ac:dyDescent="0.3">
      <c r="A6" s="98"/>
      <c r="B6" s="98"/>
      <c r="C6" s="98"/>
      <c r="D6" s="98"/>
      <c r="E6" s="98"/>
      <c r="F6" s="98"/>
      <c r="G6" s="98"/>
      <c r="H6" s="98"/>
      <c r="I6" s="98"/>
    </row>
    <row r="7" spans="1:9" x14ac:dyDescent="0.3">
      <c r="A7" s="98"/>
      <c r="B7" s="98"/>
      <c r="C7" s="98"/>
      <c r="D7" s="98"/>
      <c r="E7" s="98"/>
      <c r="F7" s="98"/>
      <c r="G7" s="98"/>
      <c r="H7" s="98"/>
      <c r="I7" s="98"/>
    </row>
    <row r="8" spans="1:9" x14ac:dyDescent="0.3">
      <c r="A8" s="98"/>
      <c r="B8" s="98"/>
      <c r="C8" s="98"/>
      <c r="D8" s="98"/>
      <c r="E8" s="98"/>
      <c r="F8" s="98"/>
      <c r="G8" s="98"/>
      <c r="H8" s="98"/>
      <c r="I8" s="98"/>
    </row>
    <row r="9" spans="1:9" x14ac:dyDescent="0.3">
      <c r="A9" s="98"/>
      <c r="B9" s="98"/>
      <c r="C9" s="98"/>
      <c r="D9" s="98"/>
      <c r="E9" s="98"/>
      <c r="F9" s="98"/>
      <c r="G9" s="98"/>
      <c r="H9" s="98"/>
      <c r="I9" s="98"/>
    </row>
    <row r="10" spans="1:9" x14ac:dyDescent="0.3">
      <c r="A10" s="98"/>
      <c r="B10" s="98"/>
      <c r="C10" s="98"/>
      <c r="D10" s="98"/>
      <c r="E10" s="98"/>
      <c r="F10" s="98"/>
      <c r="G10" s="98"/>
      <c r="H10" s="98"/>
      <c r="I10" s="98"/>
    </row>
    <row r="11" spans="1:9" x14ac:dyDescent="0.3">
      <c r="A11" s="98"/>
      <c r="B11" s="98"/>
      <c r="C11" s="98"/>
      <c r="D11" s="98"/>
      <c r="E11" s="98"/>
      <c r="F11" s="98"/>
      <c r="G11" s="98"/>
      <c r="H11" s="98"/>
      <c r="I11" s="98"/>
    </row>
    <row r="12" spans="1:9" x14ac:dyDescent="0.3">
      <c r="A12" s="98"/>
      <c r="B12" s="98"/>
      <c r="C12" s="98"/>
      <c r="D12" s="98"/>
      <c r="E12" s="98"/>
      <c r="F12" s="98"/>
      <c r="G12" s="98"/>
      <c r="H12" s="98"/>
      <c r="I12" s="98"/>
    </row>
    <row r="13" spans="1:9" x14ac:dyDescent="0.3">
      <c r="A13" s="98"/>
      <c r="B13" s="98"/>
      <c r="C13" s="98"/>
      <c r="D13" s="98"/>
      <c r="E13" s="98"/>
      <c r="F13" s="98"/>
      <c r="G13" s="98"/>
      <c r="H13" s="98"/>
      <c r="I13" s="98"/>
    </row>
    <row r="14" spans="1:9" x14ac:dyDescent="0.3">
      <c r="A14" s="98"/>
      <c r="B14" s="98"/>
      <c r="C14" s="98"/>
      <c r="D14" s="98"/>
      <c r="E14" s="98"/>
      <c r="F14" s="98"/>
      <c r="G14" s="98"/>
      <c r="H14" s="98"/>
      <c r="I14" s="98"/>
    </row>
    <row r="15" spans="1:9" x14ac:dyDescent="0.3">
      <c r="A15" s="98"/>
      <c r="B15" s="98"/>
      <c r="C15" s="98"/>
      <c r="D15" s="98"/>
      <c r="E15" s="98"/>
      <c r="F15" s="98"/>
      <c r="G15" s="98"/>
      <c r="H15" s="98"/>
      <c r="I15" s="98"/>
    </row>
    <row r="16" spans="1:9" x14ac:dyDescent="0.3">
      <c r="A16" s="98"/>
      <c r="B16" s="98"/>
      <c r="C16" s="98"/>
      <c r="D16" s="98"/>
      <c r="E16" s="98"/>
      <c r="F16" s="98"/>
      <c r="G16" s="98"/>
      <c r="H16" s="98"/>
      <c r="I16" s="98"/>
    </row>
    <row r="17" spans="1:9" x14ac:dyDescent="0.3">
      <c r="A17" s="98"/>
      <c r="B17" s="98"/>
      <c r="C17" s="98"/>
      <c r="D17" s="98"/>
      <c r="E17" s="98"/>
      <c r="F17" s="98"/>
      <c r="G17" s="98"/>
      <c r="H17" s="98"/>
      <c r="I17" s="98"/>
    </row>
    <row r="18" spans="1:9" x14ac:dyDescent="0.3">
      <c r="A18" s="98"/>
      <c r="B18" s="98"/>
      <c r="C18" s="98"/>
      <c r="D18" s="98"/>
      <c r="E18" s="98"/>
      <c r="F18" s="98"/>
      <c r="G18" s="98"/>
      <c r="H18" s="98"/>
      <c r="I18" s="98"/>
    </row>
    <row r="19" spans="1:9" x14ac:dyDescent="0.3">
      <c r="A19" s="98"/>
      <c r="B19" s="98"/>
      <c r="C19" s="98"/>
      <c r="D19" s="98"/>
      <c r="E19" s="98"/>
      <c r="F19" s="98"/>
      <c r="G19" s="98"/>
      <c r="H19" s="98"/>
      <c r="I19" s="98"/>
    </row>
    <row r="20" spans="1:9" x14ac:dyDescent="0.3">
      <c r="A20" s="98"/>
      <c r="B20" s="98"/>
      <c r="C20" s="98"/>
      <c r="D20" s="98"/>
      <c r="E20" s="98"/>
      <c r="F20" s="98"/>
      <c r="G20" s="98"/>
      <c r="H20" s="98"/>
      <c r="I20" s="98"/>
    </row>
    <row r="21" spans="1:9" x14ac:dyDescent="0.3">
      <c r="A21" s="98"/>
      <c r="B21" s="98"/>
      <c r="C21" s="98"/>
      <c r="D21" s="98"/>
      <c r="E21" s="98"/>
      <c r="F21" s="98"/>
      <c r="G21" s="98"/>
      <c r="H21" s="98"/>
      <c r="I21" s="98"/>
    </row>
    <row r="22" spans="1:9" x14ac:dyDescent="0.3">
      <c r="A22" s="98"/>
      <c r="B22" s="98"/>
      <c r="C22" s="98"/>
      <c r="D22" s="98"/>
      <c r="E22" s="98"/>
      <c r="F22" s="98"/>
      <c r="G22" s="98"/>
      <c r="H22" s="98"/>
      <c r="I22" s="98"/>
    </row>
    <row r="23" spans="1:9" x14ac:dyDescent="0.3">
      <c r="A23" s="98"/>
      <c r="B23" s="98"/>
      <c r="C23" s="98"/>
      <c r="D23" s="98"/>
      <c r="E23" s="98"/>
      <c r="F23" s="98"/>
      <c r="G23" s="98"/>
      <c r="H23" s="98"/>
      <c r="I23" s="98"/>
    </row>
    <row r="24" spans="1:9" x14ac:dyDescent="0.3">
      <c r="A24" s="98"/>
      <c r="B24" s="98"/>
      <c r="C24" s="98"/>
      <c r="D24" s="98"/>
      <c r="E24" s="98"/>
      <c r="F24" s="98"/>
      <c r="G24" s="98"/>
      <c r="H24" s="98"/>
      <c r="I24" s="98"/>
    </row>
    <row r="25" spans="1:9" x14ac:dyDescent="0.3">
      <c r="A25" s="98"/>
      <c r="B25" s="98"/>
      <c r="C25" s="98"/>
      <c r="D25" s="98"/>
      <c r="E25" s="98"/>
      <c r="F25" s="98"/>
      <c r="G25" s="98"/>
      <c r="H25" s="98"/>
      <c r="I25" s="98"/>
    </row>
    <row r="26" spans="1:9" x14ac:dyDescent="0.3">
      <c r="A26" s="98"/>
      <c r="B26" s="98"/>
      <c r="C26" s="98"/>
      <c r="D26" s="98"/>
      <c r="E26" s="98"/>
      <c r="F26" s="98"/>
      <c r="G26" s="98"/>
      <c r="H26" s="98"/>
      <c r="I26" s="98"/>
    </row>
    <row r="27" spans="1:9" x14ac:dyDescent="0.3">
      <c r="A27" s="98"/>
      <c r="B27" s="98"/>
      <c r="C27" s="98"/>
      <c r="D27" s="98"/>
      <c r="E27" s="98"/>
      <c r="F27" s="98"/>
      <c r="G27" s="98"/>
      <c r="H27" s="98"/>
      <c r="I27" s="98"/>
    </row>
    <row r="28" spans="1:9" x14ac:dyDescent="0.3">
      <c r="A28" s="98"/>
      <c r="B28" s="98"/>
      <c r="C28" s="98"/>
      <c r="D28" s="98"/>
      <c r="E28" s="98"/>
      <c r="F28" s="98"/>
      <c r="G28" s="98"/>
      <c r="H28" s="98"/>
      <c r="I28" s="98"/>
    </row>
    <row r="29" spans="1:9" x14ac:dyDescent="0.3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3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3">
      <c r="A31" s="98"/>
      <c r="B31" s="98"/>
      <c r="C31" s="98"/>
      <c r="D31" s="98"/>
      <c r="E31" s="98"/>
      <c r="F31" s="98"/>
      <c r="G31" s="98"/>
      <c r="H31" s="98"/>
      <c r="I31" s="98"/>
    </row>
    <row r="32" spans="1:9" x14ac:dyDescent="0.3">
      <c r="A32" s="98"/>
      <c r="B32" s="98"/>
      <c r="C32" s="98"/>
      <c r="D32" s="98"/>
      <c r="E32" s="98"/>
      <c r="F32" s="98"/>
      <c r="G32" s="98"/>
      <c r="H32" s="98"/>
      <c r="I32" s="98"/>
    </row>
    <row r="33" spans="1:9" x14ac:dyDescent="0.3">
      <c r="A33" s="98"/>
      <c r="B33" s="98"/>
      <c r="C33" s="98"/>
      <c r="D33" s="98"/>
      <c r="E33" s="98"/>
      <c r="F33" s="98"/>
      <c r="G33" s="98"/>
      <c r="H33" s="98"/>
      <c r="I33" s="98"/>
    </row>
    <row r="34" spans="1:9" x14ac:dyDescent="0.3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3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3">
      <c r="A36" s="98"/>
      <c r="B36" s="98"/>
      <c r="C36" s="98"/>
      <c r="D36" s="98"/>
      <c r="E36" s="98"/>
      <c r="F36" s="98"/>
      <c r="G36" s="98"/>
      <c r="H36" s="98"/>
      <c r="I36" s="98"/>
    </row>
    <row r="37" spans="1:9" x14ac:dyDescent="0.3">
      <c r="A37" s="98"/>
      <c r="B37" s="98"/>
      <c r="C37" s="98"/>
      <c r="D37" s="98"/>
      <c r="E37" s="98"/>
      <c r="F37" s="98"/>
      <c r="G37" s="98"/>
      <c r="H37" s="98"/>
      <c r="I37" s="98"/>
    </row>
    <row r="38" spans="1:9" x14ac:dyDescent="0.3">
      <c r="A38" s="98"/>
      <c r="B38" s="98"/>
      <c r="C38" s="98"/>
      <c r="D38" s="98"/>
      <c r="E38" s="98"/>
      <c r="F38" s="98"/>
      <c r="G38" s="98"/>
      <c r="H38" s="98"/>
      <c r="I38" s="98"/>
    </row>
    <row r="39" spans="1:9" x14ac:dyDescent="0.3">
      <c r="A39" s="98"/>
      <c r="B39" s="98"/>
      <c r="C39" s="98"/>
      <c r="D39" s="98"/>
      <c r="E39" s="98"/>
      <c r="F39" s="98"/>
      <c r="G39" s="98"/>
      <c r="H39" s="98"/>
      <c r="I39" s="98"/>
    </row>
    <row r="40" spans="1:9" x14ac:dyDescent="0.3">
      <c r="A40" s="98"/>
      <c r="B40" s="98"/>
      <c r="C40" s="98"/>
      <c r="D40" s="98"/>
      <c r="E40" s="98"/>
      <c r="F40" s="98"/>
      <c r="G40" s="98"/>
      <c r="H40" s="98"/>
      <c r="I40" s="98"/>
    </row>
  </sheetData>
  <mergeCells count="1">
    <mergeCell ref="A1:I4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9:G15"/>
  <sheetViews>
    <sheetView workbookViewId="0">
      <selection activeCell="C9" sqref="C9:G15"/>
    </sheetView>
  </sheetViews>
  <sheetFormatPr baseColWidth="10" defaultRowHeight="14.4" x14ac:dyDescent="0.3"/>
  <sheetData>
    <row r="9" spans="3:7" ht="15.75" customHeight="1" x14ac:dyDescent="0.3">
      <c r="C9" s="141" t="s">
        <v>128</v>
      </c>
      <c r="D9" s="141"/>
      <c r="E9" s="141"/>
      <c r="F9" s="141"/>
      <c r="G9" s="141"/>
    </row>
    <row r="10" spans="3:7" x14ac:dyDescent="0.3">
      <c r="C10" s="141"/>
      <c r="D10" s="141"/>
      <c r="E10" s="141"/>
      <c r="F10" s="141"/>
      <c r="G10" s="141"/>
    </row>
    <row r="11" spans="3:7" x14ac:dyDescent="0.3">
      <c r="C11" s="141"/>
      <c r="D11" s="141"/>
      <c r="E11" s="141"/>
      <c r="F11" s="141"/>
      <c r="G11" s="141"/>
    </row>
    <row r="12" spans="3:7" x14ac:dyDescent="0.3">
      <c r="C12" s="141"/>
      <c r="D12" s="141"/>
      <c r="E12" s="141"/>
      <c r="F12" s="141"/>
      <c r="G12" s="141"/>
    </row>
    <row r="13" spans="3:7" x14ac:dyDescent="0.3">
      <c r="C13" s="141"/>
      <c r="D13" s="141"/>
      <c r="E13" s="141"/>
      <c r="F13" s="141"/>
      <c r="G13" s="141"/>
    </row>
    <row r="14" spans="3:7" x14ac:dyDescent="0.3">
      <c r="C14" s="141"/>
      <c r="D14" s="141"/>
      <c r="E14" s="141"/>
      <c r="F14" s="141"/>
      <c r="G14" s="141"/>
    </row>
    <row r="15" spans="3:7" x14ac:dyDescent="0.3">
      <c r="C15" s="141"/>
      <c r="D15" s="141"/>
      <c r="E15" s="141"/>
      <c r="F15" s="141"/>
      <c r="G15" s="141"/>
    </row>
  </sheetData>
  <mergeCells count="1">
    <mergeCell ref="C9:G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10"/>
  <sheetViews>
    <sheetView workbookViewId="0">
      <selection activeCell="I21" sqref="I21"/>
    </sheetView>
  </sheetViews>
  <sheetFormatPr baseColWidth="10" defaultColWidth="11.5546875" defaultRowHeight="15.6" x14ac:dyDescent="0.3"/>
  <cols>
    <col min="1" max="1" width="33.44140625" style="15" customWidth="1"/>
    <col min="2" max="2" width="11.77734375" style="15" bestFit="1" customWidth="1"/>
    <col min="3" max="3" width="32.21875" style="15" customWidth="1"/>
    <col min="4" max="4" width="18.33203125" style="15" bestFit="1" customWidth="1"/>
    <col min="5" max="5" width="24.33203125" style="15" bestFit="1" customWidth="1"/>
    <col min="6" max="6" width="11.77734375" style="15" bestFit="1" customWidth="1"/>
    <col min="7" max="7" width="24.33203125" style="15" bestFit="1" customWidth="1"/>
    <col min="8" max="16384" width="11.5546875" style="15"/>
  </cols>
  <sheetData>
    <row r="2" spans="1:7" x14ac:dyDescent="0.3">
      <c r="A2" s="6"/>
    </row>
    <row r="3" spans="1:7" ht="16.2" thickBot="1" x14ac:dyDescent="0.35">
      <c r="A3" s="45" t="s">
        <v>134</v>
      </c>
      <c r="B3" s="31"/>
      <c r="C3" s="31"/>
      <c r="D3" s="31"/>
    </row>
    <row r="4" spans="1:7" ht="16.2" thickBot="1" x14ac:dyDescent="0.35">
      <c r="A4" s="144" t="s">
        <v>130</v>
      </c>
      <c r="B4" s="142" t="s">
        <v>11</v>
      </c>
      <c r="C4" s="143"/>
      <c r="D4" s="142" t="s">
        <v>12</v>
      </c>
      <c r="E4" s="143"/>
      <c r="F4" s="142" t="s">
        <v>14</v>
      </c>
      <c r="G4" s="143"/>
    </row>
    <row r="5" spans="1:7" ht="16.2" thickBot="1" x14ac:dyDescent="0.35">
      <c r="A5" s="145"/>
      <c r="B5" s="46" t="s">
        <v>32</v>
      </c>
      <c r="C5" s="46" t="s">
        <v>135</v>
      </c>
      <c r="D5" s="46" t="s">
        <v>136</v>
      </c>
      <c r="E5" s="46" t="s">
        <v>135</v>
      </c>
      <c r="F5" s="46" t="s">
        <v>32</v>
      </c>
      <c r="G5" s="46" t="s">
        <v>135</v>
      </c>
    </row>
    <row r="6" spans="1:7" ht="19.350000000000001" customHeight="1" thickBot="1" x14ac:dyDescent="0.35">
      <c r="A6" s="47" t="s">
        <v>33</v>
      </c>
      <c r="B6" s="48">
        <v>952960.85891107528</v>
      </c>
      <c r="C6" s="48">
        <f>1094492860461.54/10^9</f>
        <v>1094.49286046154</v>
      </c>
      <c r="D6" s="48">
        <v>643727.5840252972</v>
      </c>
      <c r="E6" s="48">
        <f>1628357498604.21/10^9</f>
        <v>1628.3574986042099</v>
      </c>
      <c r="F6" s="48">
        <v>740288.48500927608</v>
      </c>
      <c r="G6" s="48">
        <f>2722850359065.75/10^9</f>
        <v>2722.8503590657501</v>
      </c>
    </row>
    <row r="7" spans="1:7" ht="16.350000000000001" customHeight="1" thickBot="1" x14ac:dyDescent="0.35">
      <c r="A7" s="47" t="s">
        <v>34</v>
      </c>
      <c r="B7" s="48">
        <v>160799.34371793814</v>
      </c>
      <c r="C7" s="49"/>
      <c r="D7" s="48">
        <v>105353.81989803455</v>
      </c>
      <c r="E7" s="49"/>
      <c r="F7" s="48">
        <v>122676.54882779538</v>
      </c>
      <c r="G7" s="49"/>
    </row>
    <row r="8" spans="1:7" ht="17.55" customHeight="1" thickBot="1" x14ac:dyDescent="0.35">
      <c r="A8" s="47" t="s">
        <v>35</v>
      </c>
      <c r="B8" s="48">
        <v>210220.99012239213</v>
      </c>
      <c r="C8" s="49"/>
      <c r="D8" s="48">
        <v>140636.54859291611</v>
      </c>
      <c r="E8" s="49"/>
      <c r="F8" s="48">
        <v>162376.66998232194</v>
      </c>
      <c r="G8" s="49"/>
    </row>
    <row r="9" spans="1:7" x14ac:dyDescent="0.3">
      <c r="A9" s="50" t="s">
        <v>122</v>
      </c>
      <c r="B9" s="30"/>
    </row>
    <row r="10" spans="1:7" x14ac:dyDescent="0.3">
      <c r="A10" s="6"/>
    </row>
  </sheetData>
  <mergeCells count="4">
    <mergeCell ref="B4:C4"/>
    <mergeCell ref="D4:E4"/>
    <mergeCell ref="F4:G4"/>
    <mergeCell ref="A4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0"/>
  <sheetViews>
    <sheetView workbookViewId="0">
      <selection activeCell="F21" sqref="F21"/>
    </sheetView>
  </sheetViews>
  <sheetFormatPr baseColWidth="10" defaultColWidth="11.5546875" defaultRowHeight="15.6" x14ac:dyDescent="0.3"/>
  <cols>
    <col min="1" max="1" width="31.77734375" style="15" customWidth="1"/>
    <col min="2" max="2" width="11.5546875" style="15"/>
    <col min="3" max="3" width="24.44140625" style="15" customWidth="1"/>
    <col min="4" max="16384" width="11.5546875" style="15"/>
  </cols>
  <sheetData>
    <row r="1" spans="1:5" x14ac:dyDescent="0.3">
      <c r="A1" s="6"/>
    </row>
    <row r="2" spans="1:5" ht="16.2" thickBot="1" x14ac:dyDescent="0.35">
      <c r="A2" s="45" t="s">
        <v>132</v>
      </c>
      <c r="B2" s="31"/>
      <c r="C2" s="31"/>
      <c r="D2" s="31"/>
      <c r="E2" s="31"/>
    </row>
    <row r="3" spans="1:5" ht="16.2" thickBot="1" x14ac:dyDescent="0.35">
      <c r="A3" s="52" t="s">
        <v>129</v>
      </c>
      <c r="B3" s="53" t="s">
        <v>36</v>
      </c>
      <c r="C3" s="53" t="s">
        <v>37</v>
      </c>
      <c r="D3" s="53" t="s">
        <v>38</v>
      </c>
      <c r="E3" s="53" t="s">
        <v>30</v>
      </c>
    </row>
    <row r="4" spans="1:5" ht="16.2" thickBot="1" x14ac:dyDescent="0.35">
      <c r="A4" s="146" t="s">
        <v>0</v>
      </c>
      <c r="B4" s="147"/>
      <c r="C4" s="147"/>
      <c r="D4" s="147"/>
      <c r="E4" s="148"/>
    </row>
    <row r="5" spans="1:5" ht="16.2" thickBot="1" x14ac:dyDescent="0.35">
      <c r="A5" s="42" t="s">
        <v>1</v>
      </c>
      <c r="B5" s="56">
        <v>88.778647279432221</v>
      </c>
      <c r="C5" s="56">
        <v>8.5240094371038797</v>
      </c>
      <c r="D5" s="56">
        <v>2.6973432834344626</v>
      </c>
      <c r="E5" s="56">
        <v>100</v>
      </c>
    </row>
    <row r="6" spans="1:5" ht="16.2" thickBot="1" x14ac:dyDescent="0.35">
      <c r="A6" s="42" t="s">
        <v>2</v>
      </c>
      <c r="B6" s="56">
        <v>79.265384502693763</v>
      </c>
      <c r="C6" s="56">
        <v>17.044718731644995</v>
      </c>
      <c r="D6" s="56">
        <v>3.6898967656843347</v>
      </c>
      <c r="E6" s="56">
        <v>100</v>
      </c>
    </row>
    <row r="7" spans="1:5" ht="16.2" thickBot="1" x14ac:dyDescent="0.35">
      <c r="A7" s="42" t="s">
        <v>3</v>
      </c>
      <c r="B7" s="56">
        <v>79.839885400513353</v>
      </c>
      <c r="C7" s="56">
        <v>17.826971110763211</v>
      </c>
      <c r="D7" s="56">
        <v>2.3331434886925404</v>
      </c>
      <c r="E7" s="56">
        <v>100</v>
      </c>
    </row>
    <row r="8" spans="1:5" ht="16.2" thickBot="1" x14ac:dyDescent="0.35">
      <c r="A8" s="42" t="s">
        <v>4</v>
      </c>
      <c r="B8" s="56">
        <v>79.290176827327457</v>
      </c>
      <c r="C8" s="56">
        <v>14.763596219957249</v>
      </c>
      <c r="D8" s="56">
        <v>5.9462269527170628</v>
      </c>
      <c r="E8" s="56">
        <v>100</v>
      </c>
    </row>
    <row r="9" spans="1:5" ht="16.2" thickBot="1" x14ac:dyDescent="0.35">
      <c r="A9" s="42" t="s">
        <v>5</v>
      </c>
      <c r="B9" s="56">
        <v>86.136510278102904</v>
      </c>
      <c r="C9" s="56">
        <v>8.6907463038479857</v>
      </c>
      <c r="D9" s="56">
        <v>5.172743418049448</v>
      </c>
      <c r="E9" s="56">
        <v>100</v>
      </c>
    </row>
    <row r="10" spans="1:5" ht="16.2" thickBot="1" x14ac:dyDescent="0.35">
      <c r="A10" s="42" t="s">
        <v>6</v>
      </c>
      <c r="B10" s="56">
        <v>73.236718965144661</v>
      </c>
      <c r="C10" s="56">
        <v>20.20349901740984</v>
      </c>
      <c r="D10" s="56">
        <v>6.559782017336012</v>
      </c>
      <c r="E10" s="56">
        <v>100</v>
      </c>
    </row>
    <row r="11" spans="1:5" ht="16.2" thickBot="1" x14ac:dyDescent="0.35">
      <c r="A11" s="42" t="s">
        <v>7</v>
      </c>
      <c r="B11" s="56">
        <v>86.761717898229051</v>
      </c>
      <c r="C11" s="56">
        <v>5.3271530077403941</v>
      </c>
      <c r="D11" s="56">
        <v>7.9111290940430807</v>
      </c>
      <c r="E11" s="56">
        <v>100</v>
      </c>
    </row>
    <row r="12" spans="1:5" ht="16.2" thickBot="1" x14ac:dyDescent="0.35">
      <c r="A12" s="42" t="s">
        <v>8</v>
      </c>
      <c r="B12" s="56">
        <v>79.36720200196325</v>
      </c>
      <c r="C12" s="56">
        <v>3.2451082158321785</v>
      </c>
      <c r="D12" s="56">
        <v>17.387689782142953</v>
      </c>
      <c r="E12" s="56">
        <v>100</v>
      </c>
    </row>
    <row r="13" spans="1:5" ht="16.2" thickBot="1" x14ac:dyDescent="0.35">
      <c r="A13" s="42" t="s">
        <v>104</v>
      </c>
      <c r="B13" s="56">
        <v>78.791032040032249</v>
      </c>
      <c r="C13" s="56">
        <v>18.670289544083786</v>
      </c>
      <c r="D13" s="56">
        <v>2.5386784157586222</v>
      </c>
      <c r="E13" s="56">
        <v>100</v>
      </c>
    </row>
    <row r="14" spans="1:5" ht="16.2" thickBot="1" x14ac:dyDescent="0.35">
      <c r="A14" s="42" t="s">
        <v>84</v>
      </c>
      <c r="B14" s="56">
        <v>80.557043961833571</v>
      </c>
      <c r="C14" s="56">
        <v>4.0508713488286237</v>
      </c>
      <c r="D14" s="56">
        <v>15.392084689301774</v>
      </c>
      <c r="E14" s="56">
        <v>100</v>
      </c>
    </row>
    <row r="15" spans="1:5" ht="16.2" thickBot="1" x14ac:dyDescent="0.35">
      <c r="A15" s="42" t="s">
        <v>105</v>
      </c>
      <c r="B15" s="56">
        <v>88.193397234096594</v>
      </c>
      <c r="C15" s="56">
        <v>8.2031928738780007</v>
      </c>
      <c r="D15" s="56">
        <v>3.6034098920430524</v>
      </c>
      <c r="E15" s="56">
        <v>100</v>
      </c>
    </row>
    <row r="16" spans="1:5" ht="16.2" thickBot="1" x14ac:dyDescent="0.35">
      <c r="A16" s="42" t="s">
        <v>106</v>
      </c>
      <c r="B16" s="56">
        <v>74.702338636136531</v>
      </c>
      <c r="C16" s="56">
        <v>20.31064003132964</v>
      </c>
      <c r="D16" s="56">
        <v>4.9870213324970685</v>
      </c>
      <c r="E16" s="56">
        <v>100</v>
      </c>
    </row>
    <row r="17" spans="1:9" ht="16.2" thickBot="1" x14ac:dyDescent="0.35">
      <c r="A17" s="42" t="s">
        <v>133</v>
      </c>
      <c r="B17" s="56">
        <v>70.708886652830842</v>
      </c>
      <c r="C17" s="56">
        <v>24.828299915416117</v>
      </c>
      <c r="D17" s="56">
        <v>4.4628134316466479</v>
      </c>
      <c r="E17" s="56">
        <v>100</v>
      </c>
    </row>
    <row r="18" spans="1:9" ht="16.2" thickBot="1" x14ac:dyDescent="0.35">
      <c r="A18" s="42" t="s">
        <v>117</v>
      </c>
      <c r="B18" s="56">
        <v>88.863568007648269</v>
      </c>
      <c r="C18" s="56">
        <v>8.1575206091588033</v>
      </c>
      <c r="D18" s="56">
        <v>2.9789113832100882</v>
      </c>
      <c r="E18" s="56">
        <v>100</v>
      </c>
    </row>
    <row r="19" spans="1:9" ht="16.2" thickBot="1" x14ac:dyDescent="0.35">
      <c r="A19" s="42" t="s">
        <v>107</v>
      </c>
      <c r="B19" s="56">
        <v>81.950605644395353</v>
      </c>
      <c r="C19" s="56">
        <v>16.764097146066817</v>
      </c>
      <c r="D19" s="56">
        <v>1.2852972095679343</v>
      </c>
      <c r="E19" s="56">
        <v>100</v>
      </c>
      <c r="G19"/>
      <c r="H19"/>
      <c r="I19"/>
    </row>
    <row r="20" spans="1:9" ht="16.2" thickBot="1" x14ac:dyDescent="0.35">
      <c r="A20" s="42" t="s">
        <v>108</v>
      </c>
      <c r="B20" s="56">
        <v>83.584168661744158</v>
      </c>
      <c r="C20" s="56">
        <v>14.020388668137166</v>
      </c>
      <c r="D20" s="56">
        <v>2.3954426702023413</v>
      </c>
      <c r="E20" s="56">
        <v>100</v>
      </c>
      <c r="G20"/>
      <c r="H20"/>
      <c r="I20"/>
    </row>
    <row r="21" spans="1:9" ht="16.2" thickBot="1" x14ac:dyDescent="0.35">
      <c r="A21" s="42" t="s">
        <v>109</v>
      </c>
      <c r="B21" s="56">
        <v>66.279417076714424</v>
      </c>
      <c r="C21" s="56">
        <v>28.342780991328599</v>
      </c>
      <c r="D21" s="56">
        <v>5.3778019319571406</v>
      </c>
      <c r="E21" s="56">
        <v>100</v>
      </c>
      <c r="G21"/>
      <c r="H21"/>
      <c r="I21"/>
    </row>
    <row r="22" spans="1:9" ht="16.2" thickBot="1" x14ac:dyDescent="0.35">
      <c r="A22" s="42" t="s">
        <v>110</v>
      </c>
      <c r="B22" s="56">
        <v>83.936747324893346</v>
      </c>
      <c r="C22" s="56">
        <v>11.617737996995492</v>
      </c>
      <c r="D22" s="56">
        <v>4.4455146781423833</v>
      </c>
      <c r="E22" s="56">
        <v>100</v>
      </c>
      <c r="G22"/>
      <c r="H22"/>
      <c r="I22"/>
    </row>
    <row r="23" spans="1:9" ht="16.2" thickBot="1" x14ac:dyDescent="0.35">
      <c r="A23" s="74" t="s">
        <v>111</v>
      </c>
      <c r="B23" s="56">
        <v>65.314513088560929</v>
      </c>
      <c r="C23" s="56">
        <v>23.267916438789115</v>
      </c>
      <c r="D23" s="56">
        <v>11.417570472625844</v>
      </c>
      <c r="E23" s="56">
        <v>100</v>
      </c>
      <c r="G23"/>
      <c r="H23"/>
      <c r="I23"/>
    </row>
    <row r="24" spans="1:9" ht="16.2" thickBot="1" x14ac:dyDescent="0.35">
      <c r="A24" s="74" t="s">
        <v>9</v>
      </c>
      <c r="B24" s="56">
        <v>92.652555611687688</v>
      </c>
      <c r="C24" s="56">
        <v>2.2541625218302679</v>
      </c>
      <c r="D24" s="56">
        <v>5.0932818664673691</v>
      </c>
      <c r="E24" s="56">
        <v>100</v>
      </c>
    </row>
    <row r="25" spans="1:9" ht="16.2" thickBot="1" x14ac:dyDescent="0.35">
      <c r="A25" s="149" t="s">
        <v>10</v>
      </c>
      <c r="B25" s="150"/>
      <c r="C25" s="150"/>
      <c r="D25" s="150"/>
      <c r="E25" s="151"/>
    </row>
    <row r="26" spans="1:9" ht="16.2" thickBot="1" x14ac:dyDescent="0.35">
      <c r="A26" s="55" t="s">
        <v>11</v>
      </c>
      <c r="B26" s="56">
        <v>90.8</v>
      </c>
      <c r="C26" s="56">
        <v>3.8</v>
      </c>
      <c r="D26" s="56">
        <v>5.4</v>
      </c>
      <c r="E26" s="56">
        <v>100</v>
      </c>
    </row>
    <row r="27" spans="1:9" ht="16.2" thickBot="1" x14ac:dyDescent="0.35">
      <c r="A27" s="55" t="s">
        <v>12</v>
      </c>
      <c r="B27" s="56">
        <v>77.2</v>
      </c>
      <c r="C27" s="56">
        <v>18</v>
      </c>
      <c r="D27" s="56">
        <v>4.8</v>
      </c>
      <c r="E27" s="56">
        <v>100</v>
      </c>
    </row>
    <row r="28" spans="1:9" ht="16.2" thickBot="1" x14ac:dyDescent="0.35">
      <c r="A28" s="55" t="s">
        <v>14</v>
      </c>
      <c r="B28" s="56">
        <v>82.676393967841605</v>
      </c>
      <c r="C28" s="56">
        <v>12.280231245543902</v>
      </c>
      <c r="D28" s="56">
        <v>5.0433747870727581</v>
      </c>
      <c r="E28" s="56">
        <v>100</v>
      </c>
    </row>
    <row r="29" spans="1:9" x14ac:dyDescent="0.3">
      <c r="A29" s="39" t="s">
        <v>122</v>
      </c>
      <c r="B29" s="30"/>
    </row>
    <row r="30" spans="1:9" x14ac:dyDescent="0.3">
      <c r="A30" s="6"/>
    </row>
  </sheetData>
  <mergeCells count="2">
    <mergeCell ref="A4:E4"/>
    <mergeCell ref="A25:E25"/>
  </mergeCells>
  <pageMargins left="0.7" right="0.7" top="0.75" bottom="0.75" header="0.3" footer="0.3"/>
  <pageSetup paperSize="9"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6"/>
  <sheetViews>
    <sheetView workbookViewId="0">
      <selection activeCell="B14" sqref="A14:B14"/>
    </sheetView>
  </sheetViews>
  <sheetFormatPr baseColWidth="10" defaultColWidth="11.5546875" defaultRowHeight="15.6" x14ac:dyDescent="0.3"/>
  <cols>
    <col min="1" max="1" width="33" style="15" customWidth="1"/>
    <col min="2" max="2" width="11.21875" style="15" customWidth="1"/>
    <col min="3" max="3" width="12.5546875" style="15" bestFit="1" customWidth="1"/>
    <col min="4" max="16384" width="11.5546875" style="15"/>
  </cols>
  <sheetData>
    <row r="2" spans="1:10" ht="35.549999999999997" customHeight="1" x14ac:dyDescent="0.3">
      <c r="A2" s="155" t="s">
        <v>119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x14ac:dyDescent="0.3">
      <c r="A3" s="156" t="s">
        <v>39</v>
      </c>
      <c r="B3" s="157" t="s">
        <v>11</v>
      </c>
      <c r="C3" s="157"/>
      <c r="D3" s="157"/>
      <c r="E3" s="157" t="s">
        <v>12</v>
      </c>
      <c r="F3" s="157"/>
      <c r="G3" s="157"/>
      <c r="H3" s="157" t="s">
        <v>14</v>
      </c>
      <c r="I3" s="157"/>
      <c r="J3" s="157"/>
    </row>
    <row r="4" spans="1:10" ht="26.4" x14ac:dyDescent="0.3">
      <c r="A4" s="156"/>
      <c r="B4" s="57" t="s">
        <v>101</v>
      </c>
      <c r="C4" s="58" t="s">
        <v>81</v>
      </c>
      <c r="D4" s="58" t="s">
        <v>82</v>
      </c>
      <c r="E4" s="58" t="s">
        <v>101</v>
      </c>
      <c r="F4" s="58" t="s">
        <v>81</v>
      </c>
      <c r="G4" s="58" t="s">
        <v>82</v>
      </c>
      <c r="H4" s="58" t="s">
        <v>101</v>
      </c>
      <c r="I4" s="58" t="s">
        <v>81</v>
      </c>
      <c r="J4" s="58" t="s">
        <v>82</v>
      </c>
    </row>
    <row r="5" spans="1:10" ht="16.2" thickBot="1" x14ac:dyDescent="0.35">
      <c r="A5" s="47" t="s">
        <v>36</v>
      </c>
      <c r="B5" s="60">
        <v>89.6</v>
      </c>
      <c r="C5" s="60">
        <v>92.3</v>
      </c>
      <c r="D5" s="60">
        <v>90.8</v>
      </c>
      <c r="E5" s="60">
        <v>76.8</v>
      </c>
      <c r="F5" s="60">
        <v>79.5</v>
      </c>
      <c r="G5" s="60">
        <v>77.2</v>
      </c>
      <c r="H5" s="60">
        <v>81.900000000000006</v>
      </c>
      <c r="I5" s="60">
        <v>84.6</v>
      </c>
      <c r="J5" s="60">
        <v>82.7</v>
      </c>
    </row>
    <row r="6" spans="1:10" ht="16.2" thickBot="1" x14ac:dyDescent="0.35">
      <c r="A6" s="47" t="s">
        <v>37</v>
      </c>
      <c r="B6" s="60">
        <v>3.8</v>
      </c>
      <c r="C6" s="60">
        <v>4.3</v>
      </c>
      <c r="D6" s="60">
        <v>3.8</v>
      </c>
      <c r="E6" s="60">
        <v>19.100000000000001</v>
      </c>
      <c r="F6" s="60">
        <v>17.399999999999999</v>
      </c>
      <c r="G6" s="60">
        <v>18</v>
      </c>
      <c r="H6" s="60">
        <v>13</v>
      </c>
      <c r="I6" s="60">
        <v>12.2</v>
      </c>
      <c r="J6" s="60">
        <v>12.3</v>
      </c>
    </row>
    <row r="7" spans="1:10" ht="16.2" thickBot="1" x14ac:dyDescent="0.35">
      <c r="A7" s="47" t="s">
        <v>38</v>
      </c>
      <c r="B7" s="60">
        <v>6.6</v>
      </c>
      <c r="C7" s="60">
        <v>3.4</v>
      </c>
      <c r="D7" s="60">
        <v>5.4</v>
      </c>
      <c r="E7" s="60">
        <v>4.0999999999999996</v>
      </c>
      <c r="F7" s="60">
        <v>3.1</v>
      </c>
      <c r="G7" s="60">
        <v>4.8</v>
      </c>
      <c r="H7" s="60">
        <v>5.0999999999999996</v>
      </c>
      <c r="I7" s="60">
        <v>3.2</v>
      </c>
      <c r="J7" s="60">
        <v>5</v>
      </c>
    </row>
    <row r="8" spans="1:10" ht="16.2" thickBot="1" x14ac:dyDescent="0.35">
      <c r="A8" s="47" t="s">
        <v>30</v>
      </c>
      <c r="B8" s="46">
        <v>100</v>
      </c>
      <c r="C8" s="46">
        <v>100</v>
      </c>
      <c r="D8" s="46">
        <v>100</v>
      </c>
      <c r="E8" s="46">
        <v>100</v>
      </c>
      <c r="F8" s="46">
        <v>100</v>
      </c>
      <c r="G8" s="46">
        <v>100</v>
      </c>
      <c r="H8" s="46">
        <v>100</v>
      </c>
      <c r="I8" s="46">
        <v>100</v>
      </c>
      <c r="J8" s="46">
        <v>100</v>
      </c>
    </row>
    <row r="9" spans="1:10" ht="16.2" thickBot="1" x14ac:dyDescent="0.35">
      <c r="A9" s="152"/>
      <c r="B9" s="153"/>
      <c r="C9" s="153"/>
      <c r="D9" s="153"/>
      <c r="E9" s="153"/>
      <c r="F9" s="153"/>
      <c r="G9" s="153"/>
      <c r="H9" s="153"/>
      <c r="I9" s="153"/>
      <c r="J9" s="154"/>
    </row>
    <row r="10" spans="1:10" ht="16.2" thickBot="1" x14ac:dyDescent="0.35">
      <c r="A10" s="47" t="s">
        <v>36</v>
      </c>
      <c r="B10" s="59">
        <v>43.7</v>
      </c>
      <c r="C10" s="60">
        <v>43.543724455841392</v>
      </c>
      <c r="D10" s="60">
        <v>44.2</v>
      </c>
      <c r="E10" s="56">
        <v>56.3</v>
      </c>
      <c r="F10" s="61">
        <v>56.456275544174261</v>
      </c>
      <c r="G10" s="60">
        <v>55.8</v>
      </c>
      <c r="H10" s="46">
        <v>100</v>
      </c>
      <c r="I10" s="46">
        <v>100</v>
      </c>
      <c r="J10" s="46">
        <v>100</v>
      </c>
    </row>
    <row r="11" spans="1:10" ht="16.2" thickBot="1" x14ac:dyDescent="0.35">
      <c r="A11" s="47" t="s">
        <v>37</v>
      </c>
      <c r="B11" s="59">
        <v>11.7</v>
      </c>
      <c r="C11" s="60">
        <v>14.111113171637152</v>
      </c>
      <c r="D11" s="60">
        <v>12.5</v>
      </c>
      <c r="E11" s="56">
        <v>88.3</v>
      </c>
      <c r="F11" s="61">
        <v>85.888886828367021</v>
      </c>
      <c r="G11" s="60">
        <v>87.5</v>
      </c>
      <c r="H11" s="46">
        <v>100</v>
      </c>
      <c r="I11" s="46">
        <v>100</v>
      </c>
      <c r="J11" s="46">
        <v>100</v>
      </c>
    </row>
    <row r="12" spans="1:10" ht="16.2" thickBot="1" x14ac:dyDescent="0.35">
      <c r="A12" s="47" t="s">
        <v>38</v>
      </c>
      <c r="B12" s="59">
        <v>51.9</v>
      </c>
      <c r="C12" s="60">
        <v>41.716459739208133</v>
      </c>
      <c r="D12" s="60">
        <v>42.7</v>
      </c>
      <c r="E12" s="56">
        <v>48.1</v>
      </c>
      <c r="F12" s="61">
        <v>58.283540260811847</v>
      </c>
      <c r="G12" s="60">
        <v>57.3</v>
      </c>
      <c r="H12" s="46">
        <v>100</v>
      </c>
      <c r="I12" s="46">
        <v>100</v>
      </c>
      <c r="J12" s="46">
        <v>100</v>
      </c>
    </row>
    <row r="13" spans="1:10" ht="16.2" thickBot="1" x14ac:dyDescent="0.35">
      <c r="A13" s="47" t="s">
        <v>14</v>
      </c>
      <c r="B13" s="59">
        <v>40</v>
      </c>
      <c r="C13" s="60">
        <v>39.900614997118275</v>
      </c>
      <c r="D13" s="60">
        <v>40.200000000000003</v>
      </c>
      <c r="E13" s="56">
        <v>60</v>
      </c>
      <c r="F13" s="61">
        <v>60.099385003305208</v>
      </c>
      <c r="G13" s="60">
        <v>59.8</v>
      </c>
      <c r="H13" s="46">
        <v>100</v>
      </c>
      <c r="I13" s="46">
        <v>100</v>
      </c>
      <c r="J13" s="46">
        <v>100</v>
      </c>
    </row>
    <row r="14" spans="1:10" x14ac:dyDescent="0.3">
      <c r="A14" s="62" t="s">
        <v>122</v>
      </c>
      <c r="B14" s="62"/>
    </row>
    <row r="15" spans="1:10" x14ac:dyDescent="0.3">
      <c r="F15" s="22"/>
    </row>
    <row r="16" spans="1:10" x14ac:dyDescent="0.3">
      <c r="C16" s="22"/>
    </row>
  </sheetData>
  <mergeCells count="6">
    <mergeCell ref="A9:J9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workbookViewId="0">
      <selection activeCell="B3" sqref="B3:B4"/>
    </sheetView>
  </sheetViews>
  <sheetFormatPr baseColWidth="10" defaultRowHeight="14.4" x14ac:dyDescent="0.3"/>
  <cols>
    <col min="1" max="1" width="45.21875" customWidth="1"/>
    <col min="2" max="2" width="16.77734375" customWidth="1"/>
    <col min="3" max="3" width="14.77734375" customWidth="1"/>
    <col min="4" max="4" width="18.21875" customWidth="1"/>
    <col min="5" max="5" width="9.77734375" customWidth="1"/>
    <col min="6" max="6" width="19.44140625" customWidth="1"/>
    <col min="7" max="7" width="21.44140625" customWidth="1"/>
  </cols>
  <sheetData>
    <row r="1" spans="1:9" ht="15" thickBot="1" x14ac:dyDescent="0.35">
      <c r="A1" s="164" t="s">
        <v>120</v>
      </c>
      <c r="B1" s="164"/>
      <c r="C1" s="164"/>
      <c r="D1" s="164"/>
      <c r="E1" s="164"/>
      <c r="F1" s="164"/>
      <c r="G1" s="164"/>
    </row>
    <row r="2" spans="1:9" ht="16.2" thickBot="1" x14ac:dyDescent="0.35">
      <c r="A2" s="144" t="s">
        <v>83</v>
      </c>
      <c r="B2" s="142" t="s">
        <v>11</v>
      </c>
      <c r="C2" s="143"/>
      <c r="D2" s="142" t="s">
        <v>12</v>
      </c>
      <c r="E2" s="143"/>
      <c r="F2" s="142" t="s">
        <v>14</v>
      </c>
      <c r="G2" s="143"/>
      <c r="H2" s="4"/>
      <c r="I2" s="5"/>
    </row>
    <row r="3" spans="1:9" ht="23.85" customHeight="1" x14ac:dyDescent="0.3">
      <c r="A3" s="165"/>
      <c r="B3" s="166" t="s">
        <v>41</v>
      </c>
      <c r="C3" s="166" t="s">
        <v>40</v>
      </c>
      <c r="D3" s="166" t="s">
        <v>41</v>
      </c>
      <c r="E3" s="166" t="s">
        <v>42</v>
      </c>
      <c r="F3" s="166" t="s">
        <v>41</v>
      </c>
      <c r="G3" s="166" t="s">
        <v>40</v>
      </c>
      <c r="H3" s="4"/>
      <c r="I3" s="5"/>
    </row>
    <row r="4" spans="1:9" ht="15" thickBot="1" x14ac:dyDescent="0.35">
      <c r="A4" s="145"/>
      <c r="B4" s="167"/>
      <c r="C4" s="167"/>
      <c r="D4" s="167"/>
      <c r="E4" s="167"/>
      <c r="F4" s="167"/>
      <c r="G4" s="167"/>
      <c r="H4" s="2"/>
      <c r="I4" s="5"/>
    </row>
    <row r="5" spans="1:9" ht="15" thickBot="1" x14ac:dyDescent="0.35">
      <c r="A5" s="158" t="s">
        <v>126</v>
      </c>
      <c r="B5" s="159"/>
      <c r="C5" s="159"/>
      <c r="D5" s="159"/>
      <c r="E5" s="159"/>
      <c r="F5" s="159"/>
      <c r="G5" s="160"/>
      <c r="H5" s="5"/>
      <c r="I5" s="5"/>
    </row>
    <row r="6" spans="1:9" ht="15" thickBot="1" x14ac:dyDescent="0.35">
      <c r="A6" s="47" t="s">
        <v>43</v>
      </c>
      <c r="B6" s="64">
        <v>762.37562681332292</v>
      </c>
      <c r="C6" s="64">
        <v>69.655605290270913</v>
      </c>
      <c r="D6" s="64">
        <v>1312.2622334142629</v>
      </c>
      <c r="E6" s="64">
        <v>80.588091653000831</v>
      </c>
      <c r="F6" s="64">
        <v>2074.6378602272985</v>
      </c>
      <c r="G6" s="64">
        <v>76.193605474091598</v>
      </c>
      <c r="H6" s="5"/>
      <c r="I6" s="5"/>
    </row>
    <row r="7" spans="1:9" ht="15" thickBot="1" x14ac:dyDescent="0.35">
      <c r="A7" s="47" t="s">
        <v>44</v>
      </c>
      <c r="B7" s="64">
        <v>1.3490675599114288</v>
      </c>
      <c r="C7" s="64">
        <v>0.12325960347904608</v>
      </c>
      <c r="D7" s="64">
        <v>1.289863069562742</v>
      </c>
      <c r="E7" s="64">
        <v>7.9212523703658569E-2</v>
      </c>
      <c r="F7" s="64">
        <v>2.6389306294742059</v>
      </c>
      <c r="G7" s="64">
        <v>9.6917945589609811E-2</v>
      </c>
      <c r="H7" s="5"/>
      <c r="I7" s="5"/>
    </row>
    <row r="8" spans="1:9" ht="15" thickBot="1" x14ac:dyDescent="0.35">
      <c r="A8" s="47" t="s">
        <v>45</v>
      </c>
      <c r="B8" s="64">
        <v>75.864146367325318</v>
      </c>
      <c r="C8" s="64">
        <v>6.9314427812101274</v>
      </c>
      <c r="D8" s="64">
        <v>101.87749808811826</v>
      </c>
      <c r="E8" s="64">
        <v>6.2564576989634899</v>
      </c>
      <c r="F8" s="64">
        <v>177.74164445544568</v>
      </c>
      <c r="G8" s="64">
        <v>6.5277786516779042</v>
      </c>
      <c r="H8" s="5"/>
      <c r="I8" s="5"/>
    </row>
    <row r="9" spans="1:9" ht="15" thickBot="1" x14ac:dyDescent="0.35">
      <c r="A9" s="47" t="s">
        <v>55</v>
      </c>
      <c r="B9" s="64">
        <v>84.077562953177747</v>
      </c>
      <c r="C9" s="64">
        <v>7.681874043264088</v>
      </c>
      <c r="D9" s="64">
        <v>38.346538947593338</v>
      </c>
      <c r="E9" s="64">
        <v>2.3549213843057091</v>
      </c>
      <c r="F9" s="64">
        <v>122.42410190079002</v>
      </c>
      <c r="G9" s="64">
        <v>4.496174440645178</v>
      </c>
      <c r="H9" s="5"/>
      <c r="I9" s="5"/>
    </row>
    <row r="10" spans="1:9" ht="15" thickBot="1" x14ac:dyDescent="0.35">
      <c r="A10" s="47" t="s">
        <v>47</v>
      </c>
      <c r="B10" s="64">
        <v>10.080663454002973</v>
      </c>
      <c r="C10" s="64">
        <v>0.92103510385180032</v>
      </c>
      <c r="D10" s="64">
        <v>13.346444478137283</v>
      </c>
      <c r="E10" s="64">
        <v>0.81962618709782942</v>
      </c>
      <c r="F10" s="64">
        <v>23.427107932140569</v>
      </c>
      <c r="G10" s="64">
        <v>0.86038910857672046</v>
      </c>
      <c r="H10" s="5"/>
      <c r="I10" s="5"/>
    </row>
    <row r="11" spans="1:9" ht="15" thickBot="1" x14ac:dyDescent="0.35">
      <c r="A11" s="47" t="s">
        <v>48</v>
      </c>
      <c r="B11" s="64">
        <v>23.248351698918306</v>
      </c>
      <c r="C11" s="64">
        <v>2.1241209092139268</v>
      </c>
      <c r="D11" s="64">
        <v>33.54294609825974</v>
      </c>
      <c r="E11" s="64">
        <v>2.0599251777939962</v>
      </c>
      <c r="F11" s="64">
        <v>56.791297797179837</v>
      </c>
      <c r="G11" s="64">
        <v>2.0857296695847847</v>
      </c>
      <c r="H11" s="5"/>
      <c r="I11" s="5"/>
    </row>
    <row r="12" spans="1:9" ht="15" thickBot="1" x14ac:dyDescent="0.35">
      <c r="A12" s="47" t="s">
        <v>49</v>
      </c>
      <c r="B12" s="64">
        <v>58.842737459493193</v>
      </c>
      <c r="C12" s="64">
        <v>5.3762559432938444</v>
      </c>
      <c r="D12" s="64">
        <v>56.206077648073922</v>
      </c>
      <c r="E12" s="64">
        <v>3.451703799456026</v>
      </c>
      <c r="F12" s="64">
        <v>115.04881510756272</v>
      </c>
      <c r="G12" s="64">
        <v>4.2253080388723534</v>
      </c>
      <c r="H12" s="5"/>
      <c r="I12" s="5"/>
    </row>
    <row r="13" spans="1:9" ht="15" thickBot="1" x14ac:dyDescent="0.35">
      <c r="A13" s="47" t="s">
        <v>50</v>
      </c>
      <c r="B13" s="64">
        <v>22.326954165630642</v>
      </c>
      <c r="C13" s="64">
        <v>2.039936026281107</v>
      </c>
      <c r="D13" s="64">
        <v>28.66855102083311</v>
      </c>
      <c r="E13" s="64">
        <v>1.7605808948829862</v>
      </c>
      <c r="F13" s="64">
        <v>50.995505186466225</v>
      </c>
      <c r="G13" s="64">
        <v>1.872872117885624</v>
      </c>
      <c r="H13" s="5"/>
      <c r="I13" s="5"/>
    </row>
    <row r="14" spans="1:9" ht="15" thickBot="1" x14ac:dyDescent="0.35">
      <c r="A14" s="47" t="s">
        <v>51</v>
      </c>
      <c r="B14" s="64">
        <v>7.7386580807958092</v>
      </c>
      <c r="C14" s="64">
        <v>0.70705423126580247</v>
      </c>
      <c r="D14" s="64">
        <v>7.5860971894753622</v>
      </c>
      <c r="E14" s="64">
        <v>0.46587418278692316</v>
      </c>
      <c r="F14" s="64">
        <v>15.324755270273307</v>
      </c>
      <c r="G14" s="64">
        <v>0.56282032610852006</v>
      </c>
      <c r="H14" s="5"/>
      <c r="I14" s="5"/>
    </row>
    <row r="15" spans="1:9" ht="15" thickBot="1" x14ac:dyDescent="0.35">
      <c r="A15" s="47" t="s">
        <v>52</v>
      </c>
      <c r="B15" s="64">
        <v>6.0511739961712312</v>
      </c>
      <c r="C15" s="64">
        <v>0.55287468879597812</v>
      </c>
      <c r="D15" s="64">
        <v>1.1919179970566467</v>
      </c>
      <c r="E15" s="64">
        <v>7.3197562456511822E-2</v>
      </c>
      <c r="F15" s="64">
        <v>7.2430919932280897</v>
      </c>
      <c r="G15" s="64">
        <v>0.26601138652897655</v>
      </c>
      <c r="H15" s="5"/>
      <c r="I15" s="5"/>
    </row>
    <row r="16" spans="1:9" ht="15" thickBot="1" x14ac:dyDescent="0.35">
      <c r="A16" s="47" t="s">
        <v>53</v>
      </c>
      <c r="B16" s="64">
        <v>0.50440667873456235</v>
      </c>
      <c r="C16" s="64">
        <v>4.6085881137848006E-2</v>
      </c>
      <c r="D16" s="64">
        <v>0.51016853893863401</v>
      </c>
      <c r="E16" s="64">
        <v>3.133025391388003E-2</v>
      </c>
      <c r="F16" s="64">
        <v>1.014575217673215</v>
      </c>
      <c r="G16" s="64">
        <v>3.7261512161314778E-2</v>
      </c>
      <c r="H16" s="5"/>
      <c r="I16" s="5"/>
    </row>
    <row r="17" spans="1:9" ht="15" thickBot="1" x14ac:dyDescent="0.35">
      <c r="A17" s="47" t="s">
        <v>56</v>
      </c>
      <c r="B17" s="64">
        <v>42.033511234100359</v>
      </c>
      <c r="C17" s="64">
        <v>3.8404554979347312</v>
      </c>
      <c r="D17" s="64">
        <v>33.529162113159913</v>
      </c>
      <c r="E17" s="64">
        <v>2.0590786815478319</v>
      </c>
      <c r="F17" s="64">
        <v>75.562673347274256</v>
      </c>
      <c r="G17" s="64">
        <v>2.7751313286835941</v>
      </c>
      <c r="H17" s="5"/>
      <c r="I17" s="5"/>
    </row>
    <row r="18" spans="1:9" ht="15" thickBot="1" x14ac:dyDescent="0.35">
      <c r="A18" s="47" t="s">
        <v>30</v>
      </c>
      <c r="B18" s="63">
        <v>1094.492860461593</v>
      </c>
      <c r="C18" s="64">
        <v>100</v>
      </c>
      <c r="D18" s="63">
        <v>1628.357498604943</v>
      </c>
      <c r="E18" s="64">
        <v>100</v>
      </c>
      <c r="F18" s="63">
        <v>2722.8503590537471</v>
      </c>
      <c r="G18" s="64">
        <v>100</v>
      </c>
      <c r="H18" s="5"/>
      <c r="I18" s="5"/>
    </row>
    <row r="19" spans="1:9" ht="15" thickBot="1" x14ac:dyDescent="0.35">
      <c r="A19" s="161" t="s">
        <v>127</v>
      </c>
      <c r="B19" s="162"/>
      <c r="C19" s="162"/>
      <c r="D19" s="162"/>
      <c r="E19" s="162"/>
      <c r="F19" s="162"/>
      <c r="G19" s="163"/>
      <c r="H19" s="5"/>
      <c r="I19" s="5"/>
    </row>
    <row r="20" spans="1:9" ht="15" thickBot="1" x14ac:dyDescent="0.35">
      <c r="A20" s="47" t="s">
        <v>43</v>
      </c>
      <c r="B20" s="65">
        <v>799.77718596950524</v>
      </c>
      <c r="C20" s="66">
        <v>68.182456445571972</v>
      </c>
      <c r="D20" s="65">
        <v>1390.3480778392964</v>
      </c>
      <c r="E20" s="66">
        <v>78.693114622384044</v>
      </c>
      <c r="F20" s="65">
        <v>2190.1252638084975</v>
      </c>
      <c r="G20" s="66">
        <v>74.499297369914046</v>
      </c>
      <c r="H20" s="5"/>
      <c r="I20" s="5"/>
    </row>
    <row r="21" spans="1:9" ht="15" thickBot="1" x14ac:dyDescent="0.35">
      <c r="A21" s="47" t="s">
        <v>44</v>
      </c>
      <c r="B21" s="65">
        <v>1.2402250054882467</v>
      </c>
      <c r="C21" s="66">
        <v>0.10573143233249954</v>
      </c>
      <c r="D21" s="65">
        <v>1.5696400757032309</v>
      </c>
      <c r="E21" s="66">
        <v>8.8840966058773507E-2</v>
      </c>
      <c r="F21" s="65">
        <v>2.8098650811915249</v>
      </c>
      <c r="G21" s="66">
        <v>9.5580365978248885E-2</v>
      </c>
      <c r="H21" s="5"/>
      <c r="I21" s="5"/>
    </row>
    <row r="22" spans="1:9" ht="15" thickBot="1" x14ac:dyDescent="0.35">
      <c r="A22" s="47" t="s">
        <v>45</v>
      </c>
      <c r="B22" s="65">
        <v>112.86690308644062</v>
      </c>
      <c r="C22" s="66">
        <v>9.6221083057141037</v>
      </c>
      <c r="D22" s="65">
        <v>169.78906432578958</v>
      </c>
      <c r="E22" s="66">
        <v>9.6099894073871326</v>
      </c>
      <c r="F22" s="65">
        <v>282.65596741222578</v>
      </c>
      <c r="G22" s="66">
        <v>9.6148249223910138</v>
      </c>
      <c r="H22" s="5"/>
      <c r="I22" s="5"/>
    </row>
    <row r="23" spans="1:9" ht="15" thickBot="1" x14ac:dyDescent="0.35">
      <c r="A23" s="47" t="s">
        <v>46</v>
      </c>
      <c r="B23" s="65">
        <v>83.863166354066038</v>
      </c>
      <c r="C23" s="66">
        <v>7.1494871167053855</v>
      </c>
      <c r="D23" s="65">
        <v>36.894714553679265</v>
      </c>
      <c r="E23" s="66">
        <v>2.0882252779784896</v>
      </c>
      <c r="F23" s="65">
        <v>120.75788090776042</v>
      </c>
      <c r="G23" s="66">
        <v>4.1076998782543344</v>
      </c>
      <c r="H23" s="5"/>
      <c r="I23" s="5"/>
    </row>
    <row r="24" spans="1:9" ht="15" thickBot="1" x14ac:dyDescent="0.35">
      <c r="A24" s="47" t="s">
        <v>47</v>
      </c>
      <c r="B24" s="65">
        <v>9.59649096163972</v>
      </c>
      <c r="C24" s="66">
        <v>0.81811826906409613</v>
      </c>
      <c r="D24" s="65">
        <v>12.620478571331704</v>
      </c>
      <c r="E24" s="66">
        <v>0.71431376259862034</v>
      </c>
      <c r="F24" s="65">
        <v>22.216969532971813</v>
      </c>
      <c r="G24" s="66">
        <v>0.75573239907610679</v>
      </c>
      <c r="H24" s="5"/>
      <c r="I24" s="5"/>
    </row>
    <row r="25" spans="1:9" ht="15" thickBot="1" x14ac:dyDescent="0.35">
      <c r="A25" s="47" t="s">
        <v>48</v>
      </c>
      <c r="B25" s="65">
        <v>21.426099590550276</v>
      </c>
      <c r="C25" s="66">
        <v>1.8266138716626059</v>
      </c>
      <c r="D25" s="65">
        <v>30.879397467361208</v>
      </c>
      <c r="E25" s="66">
        <v>1.7477608687355504</v>
      </c>
      <c r="F25" s="65">
        <v>52.305497057913215</v>
      </c>
      <c r="G25" s="66">
        <v>1.7792237018546015</v>
      </c>
      <c r="H25" s="5"/>
      <c r="I25" s="5"/>
    </row>
    <row r="26" spans="1:9" ht="15" thickBot="1" x14ac:dyDescent="0.35">
      <c r="A26" s="47" t="s">
        <v>49</v>
      </c>
      <c r="B26" s="65">
        <v>59.132303557159133</v>
      </c>
      <c r="C26" s="66">
        <v>5.041136184604885</v>
      </c>
      <c r="D26" s="65">
        <v>57.715931308074737</v>
      </c>
      <c r="E26" s="66">
        <v>3.2666973618738222</v>
      </c>
      <c r="F26" s="65">
        <v>116.84823486523183</v>
      </c>
      <c r="G26" s="66">
        <v>3.9747093649049061</v>
      </c>
      <c r="H26" s="5"/>
      <c r="I26" s="5"/>
    </row>
    <row r="27" spans="1:9" ht="15" thickBot="1" x14ac:dyDescent="0.35">
      <c r="A27" s="47" t="s">
        <v>50</v>
      </c>
      <c r="B27" s="65">
        <v>21.265674321521356</v>
      </c>
      <c r="C27" s="66">
        <v>1.8129373263569601</v>
      </c>
      <c r="D27" s="65">
        <v>27.415157215259114</v>
      </c>
      <c r="E27" s="66">
        <v>1.5516863320182372</v>
      </c>
      <c r="F27" s="65">
        <v>48.680831536781675</v>
      </c>
      <c r="G27" s="66">
        <v>1.6559270854520864</v>
      </c>
      <c r="H27" s="5"/>
      <c r="I27" s="5"/>
    </row>
    <row r="28" spans="1:9" ht="15" thickBot="1" x14ac:dyDescent="0.35">
      <c r="A28" s="47" t="s">
        <v>51</v>
      </c>
      <c r="B28" s="65">
        <v>8.4701445290264346</v>
      </c>
      <c r="C28" s="66">
        <v>0.72209519172264147</v>
      </c>
      <c r="D28" s="65">
        <v>8.6686829070925473</v>
      </c>
      <c r="E28" s="66">
        <v>0.49064379525238816</v>
      </c>
      <c r="F28" s="65">
        <v>17.13882743612124</v>
      </c>
      <c r="G28" s="66">
        <v>0.5829943258655923</v>
      </c>
      <c r="H28" s="5"/>
      <c r="I28" s="5"/>
    </row>
    <row r="29" spans="1:9" ht="15" thickBot="1" x14ac:dyDescent="0.35">
      <c r="A29" s="47" t="s">
        <v>52</v>
      </c>
      <c r="B29" s="65">
        <v>16.07198846202327</v>
      </c>
      <c r="C29" s="66">
        <v>1.3701661819438544</v>
      </c>
      <c r="D29" s="65">
        <v>3.2562994139699826</v>
      </c>
      <c r="E29" s="66">
        <v>0.18430517300859703</v>
      </c>
      <c r="F29" s="65">
        <v>19.328287875993503</v>
      </c>
      <c r="G29" s="66">
        <v>0.65747100858558538</v>
      </c>
      <c r="H29" s="5"/>
      <c r="I29" s="5"/>
    </row>
    <row r="30" spans="1:9" ht="15" thickBot="1" x14ac:dyDescent="0.35">
      <c r="A30" s="47" t="s">
        <v>53</v>
      </c>
      <c r="B30" s="65">
        <v>2.1014738015829863E-2</v>
      </c>
      <c r="C30" s="66">
        <v>1.7915445509270355E-3</v>
      </c>
      <c r="D30" s="65">
        <v>1.4028332023860004E-2</v>
      </c>
      <c r="E30" s="66">
        <v>7.9399767404294153E-4</v>
      </c>
      <c r="F30" s="65">
        <v>3.5043070039690261E-2</v>
      </c>
      <c r="G30" s="66">
        <v>1.1920250128076171E-3</v>
      </c>
      <c r="H30" s="5"/>
      <c r="I30" s="5"/>
    </row>
    <row r="31" spans="1:9" ht="15" thickBot="1" x14ac:dyDescent="0.35">
      <c r="A31" s="47" t="s">
        <v>54</v>
      </c>
      <c r="B31" s="65">
        <v>39.264362198211629</v>
      </c>
      <c r="C31" s="66">
        <v>3.3473581297489079</v>
      </c>
      <c r="D31" s="65">
        <v>27.626150005725545</v>
      </c>
      <c r="E31" s="66">
        <v>1.5636284349414671</v>
      </c>
      <c r="F31" s="65">
        <v>66.890512203952952</v>
      </c>
      <c r="G31" s="66">
        <v>2.2753475530630149</v>
      </c>
      <c r="H31" s="5"/>
      <c r="I31" s="5"/>
    </row>
    <row r="32" spans="1:9" ht="15" thickBot="1" x14ac:dyDescent="0.35">
      <c r="A32" s="47" t="s">
        <v>30</v>
      </c>
      <c r="B32" s="65">
        <v>1172.9955587738959</v>
      </c>
      <c r="C32" s="66">
        <v>100</v>
      </c>
      <c r="D32" s="65">
        <v>1766.7976220168766</v>
      </c>
      <c r="E32" s="66">
        <v>100</v>
      </c>
      <c r="F32" s="67">
        <v>2939.7931807783234</v>
      </c>
      <c r="G32" s="66">
        <v>100</v>
      </c>
      <c r="H32" s="5"/>
      <c r="I32" s="5"/>
    </row>
    <row r="33" spans="1:1" x14ac:dyDescent="0.3">
      <c r="A33" s="62" t="s">
        <v>122</v>
      </c>
    </row>
  </sheetData>
  <mergeCells count="13">
    <mergeCell ref="A5:G5"/>
    <mergeCell ref="A19:G19"/>
    <mergeCell ref="A1:G1"/>
    <mergeCell ref="A2:A4"/>
    <mergeCell ref="B2:C2"/>
    <mergeCell ref="D2:E2"/>
    <mergeCell ref="F2:G2"/>
    <mergeCell ref="C3:C4"/>
    <mergeCell ref="D3:D4"/>
    <mergeCell ref="E3:E4"/>
    <mergeCell ref="F3:F4"/>
    <mergeCell ref="G3:G4"/>
    <mergeCell ref="B3:B4"/>
  </mergeCells>
  <pageMargins left="0.7" right="0.7" top="0.75" bottom="0.75" header="0.3" footer="0.3"/>
  <pageSetup paperSize="9"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29"/>
  <sheetViews>
    <sheetView workbookViewId="0">
      <selection activeCell="C19" sqref="C19"/>
    </sheetView>
  </sheetViews>
  <sheetFormatPr baseColWidth="10" defaultColWidth="11.5546875" defaultRowHeight="13.8" x14ac:dyDescent="0.3"/>
  <cols>
    <col min="1" max="1" width="11.5546875" style="24"/>
    <col min="2" max="2" width="11.77734375" style="24" bestFit="1" customWidth="1"/>
    <col min="3" max="3" width="11.21875" style="24" bestFit="1" customWidth="1"/>
    <col min="4" max="14" width="11.5546875" style="24"/>
    <col min="15" max="15" width="22.44140625" style="24" customWidth="1"/>
    <col min="16" max="16384" width="11.5546875" style="24"/>
  </cols>
  <sheetData>
    <row r="2" spans="1:14" ht="14.4" thickBot="1" x14ac:dyDescent="0.35">
      <c r="A2" s="171" t="s">
        <v>131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ht="60.6" thickBot="1" x14ac:dyDescent="0.35">
      <c r="A3" s="68" t="s">
        <v>129</v>
      </c>
      <c r="B3" s="51" t="s">
        <v>43</v>
      </c>
      <c r="C3" s="51" t="s">
        <v>44</v>
      </c>
      <c r="D3" s="51" t="s">
        <v>45</v>
      </c>
      <c r="E3" s="51" t="s">
        <v>55</v>
      </c>
      <c r="F3" s="51" t="s">
        <v>47</v>
      </c>
      <c r="G3" s="51" t="s">
        <v>48</v>
      </c>
      <c r="H3" s="51" t="s">
        <v>49</v>
      </c>
      <c r="I3" s="51" t="s">
        <v>50</v>
      </c>
      <c r="J3" s="51" t="s">
        <v>51</v>
      </c>
      <c r="K3" s="51" t="s">
        <v>52</v>
      </c>
      <c r="L3" s="51" t="s">
        <v>53</v>
      </c>
      <c r="M3" s="51" t="s">
        <v>56</v>
      </c>
      <c r="N3" s="51" t="s">
        <v>30</v>
      </c>
    </row>
    <row r="4" spans="1:14" ht="14.4" thickBot="1" x14ac:dyDescent="0.35">
      <c r="A4" s="146" t="s">
        <v>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</row>
    <row r="5" spans="1:14" ht="14.4" thickBot="1" x14ac:dyDescent="0.35">
      <c r="A5" s="25" t="s">
        <v>1</v>
      </c>
      <c r="B5" s="54">
        <v>179.81086628623066</v>
      </c>
      <c r="C5" s="54">
        <v>0.10450580997332623</v>
      </c>
      <c r="D5" s="54">
        <v>24.661790165231498</v>
      </c>
      <c r="E5" s="54">
        <v>5.5126877951075803</v>
      </c>
      <c r="F5" s="54">
        <v>1.2106757230174754</v>
      </c>
      <c r="G5" s="54">
        <v>3.830801747478418</v>
      </c>
      <c r="H5" s="54">
        <v>7.4087551044626085</v>
      </c>
      <c r="I5" s="54">
        <v>4.5466228482017019</v>
      </c>
      <c r="J5" s="54">
        <v>0.65658320131046388</v>
      </c>
      <c r="K5" s="54">
        <v>6.0811723948022846E-2</v>
      </c>
      <c r="L5" s="54">
        <v>7.3482832423271533E-5</v>
      </c>
      <c r="M5" s="54">
        <v>2.0537077034830071</v>
      </c>
      <c r="N5" s="54">
        <v>229.85788159130291</v>
      </c>
    </row>
    <row r="6" spans="1:14" ht="14.4" thickBot="1" x14ac:dyDescent="0.35">
      <c r="A6" s="25" t="s">
        <v>2</v>
      </c>
      <c r="B6" s="54">
        <v>282.2699976487113</v>
      </c>
      <c r="C6" s="54">
        <v>0.19435611750898524</v>
      </c>
      <c r="D6" s="54">
        <v>22.883971545450606</v>
      </c>
      <c r="E6" s="54">
        <v>10.76719846982683</v>
      </c>
      <c r="F6" s="54">
        <v>3.1756603468255129</v>
      </c>
      <c r="G6" s="54">
        <v>4.9610918486416331</v>
      </c>
      <c r="H6" s="54">
        <v>16.237902712315865</v>
      </c>
      <c r="I6" s="54">
        <v>8.1370116961621122</v>
      </c>
      <c r="J6" s="54">
        <v>4.6212406498010203</v>
      </c>
      <c r="K6" s="54">
        <v>0.41609938669298208</v>
      </c>
      <c r="L6" s="54">
        <v>0.13888604952477898</v>
      </c>
      <c r="M6" s="54">
        <v>4.6234639253180418</v>
      </c>
      <c r="N6" s="54">
        <v>358.42688039683367</v>
      </c>
    </row>
    <row r="7" spans="1:14" ht="14.4" thickBot="1" x14ac:dyDescent="0.35">
      <c r="A7" s="25" t="s">
        <v>3</v>
      </c>
      <c r="B7" s="54">
        <v>114.31486959127939</v>
      </c>
      <c r="C7" s="54">
        <v>6.3076731910707909E-2</v>
      </c>
      <c r="D7" s="54">
        <v>8.7068038609248912</v>
      </c>
      <c r="E7" s="54">
        <v>5.7452647943318764</v>
      </c>
      <c r="F7" s="54">
        <v>1.1852505096271226</v>
      </c>
      <c r="G7" s="54">
        <v>2.3897915307763209</v>
      </c>
      <c r="H7" s="54">
        <v>8.4701045115663494</v>
      </c>
      <c r="I7" s="54">
        <v>3.0960447694240565</v>
      </c>
      <c r="J7" s="54">
        <v>0.52769790473843203</v>
      </c>
      <c r="K7" s="54">
        <v>0.50364926169589508</v>
      </c>
      <c r="L7" s="54">
        <v>1.3642485133251834E-2</v>
      </c>
      <c r="M7" s="54">
        <v>4.6471676880363484</v>
      </c>
      <c r="N7" s="54">
        <v>149.663363639484</v>
      </c>
    </row>
    <row r="8" spans="1:14" ht="14.4" thickBot="1" x14ac:dyDescent="0.35">
      <c r="A8" s="25" t="s">
        <v>4</v>
      </c>
      <c r="B8" s="54">
        <v>182.95311927405169</v>
      </c>
      <c r="C8" s="54">
        <v>0.16290536502471503</v>
      </c>
      <c r="D8" s="54">
        <v>15.552859061214111</v>
      </c>
      <c r="E8" s="54">
        <v>11.536028169291241</v>
      </c>
      <c r="F8" s="54">
        <v>2.1362780655837019</v>
      </c>
      <c r="G8" s="54">
        <v>5.1182505842610517</v>
      </c>
      <c r="H8" s="54">
        <v>8.7425330006279207</v>
      </c>
      <c r="I8" s="54">
        <v>4.2531829354794866</v>
      </c>
      <c r="J8" s="54">
        <v>1.357241672737405</v>
      </c>
      <c r="K8" s="54">
        <v>0.6724779983537188</v>
      </c>
      <c r="L8" s="54">
        <v>6.7454887252144796E-3</v>
      </c>
      <c r="M8" s="54">
        <v>9.7439129781155049</v>
      </c>
      <c r="N8" s="54">
        <v>242.23553459350364</v>
      </c>
    </row>
    <row r="9" spans="1:14" ht="14.4" thickBot="1" x14ac:dyDescent="0.35">
      <c r="A9" s="25" t="s">
        <v>5</v>
      </c>
      <c r="B9" s="54">
        <v>114.52736052875845</v>
      </c>
      <c r="C9" s="54">
        <v>8.2205299804437235E-2</v>
      </c>
      <c r="D9" s="54">
        <v>13.173600806508652</v>
      </c>
      <c r="E9" s="54">
        <v>6.9121695423237011</v>
      </c>
      <c r="F9" s="54">
        <v>1.7222352264396488</v>
      </c>
      <c r="G9" s="54">
        <v>3.7763650018719015</v>
      </c>
      <c r="H9" s="54">
        <v>4.6966357378976413</v>
      </c>
      <c r="I9" s="54">
        <v>2.8641520338622137</v>
      </c>
      <c r="J9" s="54">
        <v>0.26492679100071387</v>
      </c>
      <c r="K9" s="54">
        <v>4.8940185783991744E-2</v>
      </c>
      <c r="L9" s="54">
        <v>1.7237801376669633E-2</v>
      </c>
      <c r="M9" s="54">
        <v>2.4064243736556112</v>
      </c>
      <c r="N9" s="54">
        <v>150.49225332931709</v>
      </c>
    </row>
    <row r="10" spans="1:14" ht="14.4" thickBot="1" x14ac:dyDescent="0.35">
      <c r="A10" s="25" t="s">
        <v>6</v>
      </c>
      <c r="B10" s="54">
        <v>81.035804702979917</v>
      </c>
      <c r="C10" s="54">
        <v>9.642018065221454E-2</v>
      </c>
      <c r="D10" s="54">
        <v>7.7156024875751914</v>
      </c>
      <c r="E10" s="54">
        <v>3.9996625818376215</v>
      </c>
      <c r="F10" s="54">
        <v>0.70016599680634661</v>
      </c>
      <c r="G10" s="54">
        <v>4.7551693385513349</v>
      </c>
      <c r="H10" s="54">
        <v>3.0307488672407783</v>
      </c>
      <c r="I10" s="54">
        <v>1.1857460505289259</v>
      </c>
      <c r="J10" s="54">
        <v>1.6628321769563321</v>
      </c>
      <c r="K10" s="54">
        <v>6.6304022043836577E-2</v>
      </c>
      <c r="L10" s="54">
        <v>0.51929721794783812</v>
      </c>
      <c r="M10" s="54">
        <v>5.4251068329501297</v>
      </c>
      <c r="N10" s="54">
        <v>110.19286045614929</v>
      </c>
    </row>
    <row r="11" spans="1:14" ht="14.4" thickBot="1" x14ac:dyDescent="0.35">
      <c r="A11" s="25" t="s">
        <v>7</v>
      </c>
      <c r="B11" s="54">
        <v>70.720161855017878</v>
      </c>
      <c r="C11" s="54">
        <v>0.23408188476951153</v>
      </c>
      <c r="D11" s="54">
        <v>4.3910538218054818</v>
      </c>
      <c r="E11" s="54">
        <v>3.5650535315396796</v>
      </c>
      <c r="F11" s="54">
        <v>0.47420711479436661</v>
      </c>
      <c r="G11" s="54">
        <v>2.4913536106564771</v>
      </c>
      <c r="H11" s="54">
        <v>2.0911602359489989</v>
      </c>
      <c r="I11" s="54">
        <v>1.2072119001826271</v>
      </c>
      <c r="J11" s="54">
        <v>0.37450751468990695</v>
      </c>
      <c r="K11" s="54">
        <v>4.2889050493303161E-4</v>
      </c>
      <c r="L11" s="54">
        <v>3.0480171245732563E-2</v>
      </c>
      <c r="M11" s="54">
        <v>2.8356901328865001</v>
      </c>
      <c r="N11" s="54">
        <v>88.415390664046328</v>
      </c>
    </row>
    <row r="12" spans="1:14" ht="14.4" thickBot="1" x14ac:dyDescent="0.35">
      <c r="A12" s="25" t="s">
        <v>8</v>
      </c>
      <c r="B12" s="54">
        <v>13.018237439305034</v>
      </c>
      <c r="C12" s="54">
        <v>4.4850899898449252E-2</v>
      </c>
      <c r="D12" s="54">
        <v>2.378875216002752</v>
      </c>
      <c r="E12" s="54">
        <v>0.99780497581818872</v>
      </c>
      <c r="F12" s="54">
        <v>9.7210488334625492E-2</v>
      </c>
      <c r="G12" s="54">
        <v>0.55817403948758948</v>
      </c>
      <c r="H12" s="54">
        <v>0.44519752810684549</v>
      </c>
      <c r="I12" s="54">
        <v>0.25829722888500251</v>
      </c>
      <c r="J12" s="54">
        <v>5.5954378836925854E-2</v>
      </c>
      <c r="K12" s="54">
        <v>3.0652297525329591E-2</v>
      </c>
      <c r="L12" s="54">
        <v>3.6895999928667879E-3</v>
      </c>
      <c r="M12" s="54">
        <v>0.30901698456246046</v>
      </c>
      <c r="N12" s="54">
        <v>18.197961076769783</v>
      </c>
    </row>
    <row r="13" spans="1:14" ht="14.4" thickBot="1" x14ac:dyDescent="0.35">
      <c r="A13" s="25" t="s">
        <v>104</v>
      </c>
      <c r="B13" s="54">
        <v>7.688014606339669</v>
      </c>
      <c r="C13" s="54">
        <v>1.5580150999555019E-5</v>
      </c>
      <c r="D13" s="54">
        <v>0.21131224965427778</v>
      </c>
      <c r="E13" s="54">
        <v>0.10315781409720876</v>
      </c>
      <c r="F13" s="54">
        <v>3.2989963667799126E-2</v>
      </c>
      <c r="G13" s="54">
        <v>0.48154595763619201</v>
      </c>
      <c r="H13" s="54">
        <v>2.9659804938044716E-2</v>
      </c>
      <c r="I13" s="54">
        <v>9.4972913968502277E-3</v>
      </c>
      <c r="J13" s="54">
        <v>0.30896870128221737</v>
      </c>
      <c r="K13" s="54">
        <v>0</v>
      </c>
      <c r="L13" s="54">
        <v>0</v>
      </c>
      <c r="M13" s="54">
        <v>9.0440174193902531E-2</v>
      </c>
      <c r="N13" s="54">
        <v>8.955602143367777</v>
      </c>
    </row>
    <row r="14" spans="1:14" ht="14.4" thickBot="1" x14ac:dyDescent="0.35">
      <c r="A14" s="25" t="s">
        <v>84</v>
      </c>
      <c r="B14" s="54">
        <v>37.044581235078397</v>
      </c>
      <c r="C14" s="54">
        <v>0.16090646761539432</v>
      </c>
      <c r="D14" s="54">
        <v>3.6578113096048535</v>
      </c>
      <c r="E14" s="54">
        <v>0.28112881563880099</v>
      </c>
      <c r="F14" s="54">
        <v>0.16708695788879649</v>
      </c>
      <c r="G14" s="54">
        <v>0.94977181975486213</v>
      </c>
      <c r="H14" s="54">
        <v>0.31605792070152033</v>
      </c>
      <c r="I14" s="54">
        <v>3.0877814061753574E-2</v>
      </c>
      <c r="J14" s="54">
        <v>0.12920476777661924</v>
      </c>
      <c r="K14" s="54">
        <v>4.7437023731959922E-3</v>
      </c>
      <c r="L14" s="54">
        <v>0</v>
      </c>
      <c r="M14" s="54">
        <v>0.31909320972405908</v>
      </c>
      <c r="N14" s="54">
        <v>43.06126402022381</v>
      </c>
    </row>
    <row r="15" spans="1:14" ht="14.4" thickBot="1" x14ac:dyDescent="0.35">
      <c r="A15" s="25" t="s">
        <v>105</v>
      </c>
      <c r="B15" s="54">
        <v>58.310217160669225</v>
      </c>
      <c r="C15" s="54">
        <v>6.4945915233773605E-2</v>
      </c>
      <c r="D15" s="54">
        <v>4.9166249040233412</v>
      </c>
      <c r="E15" s="54">
        <v>0.98066570898149652</v>
      </c>
      <c r="F15" s="54">
        <v>0.73730400509230598</v>
      </c>
      <c r="G15" s="54">
        <v>1.1210146213869041</v>
      </c>
      <c r="H15" s="54">
        <v>1.3324103429195866</v>
      </c>
      <c r="I15" s="54">
        <v>1.7444413952043873</v>
      </c>
      <c r="J15" s="54">
        <v>0.19089152291811584</v>
      </c>
      <c r="K15" s="54">
        <v>1.5512119604576265E-2</v>
      </c>
      <c r="L15" s="54">
        <v>6.515033669046346E-4</v>
      </c>
      <c r="M15" s="54">
        <v>0.78963839085782639</v>
      </c>
      <c r="N15" s="54">
        <v>70.204317590244585</v>
      </c>
    </row>
    <row r="16" spans="1:14" ht="14.4" thickBot="1" x14ac:dyDescent="0.35">
      <c r="A16" s="25" t="s">
        <v>106</v>
      </c>
      <c r="B16" s="54">
        <v>50.586100839637155</v>
      </c>
      <c r="C16" s="54">
        <v>0.12384966312609724</v>
      </c>
      <c r="D16" s="54">
        <v>5.1125539858213447</v>
      </c>
      <c r="E16" s="54">
        <v>1.840966573462939</v>
      </c>
      <c r="F16" s="54">
        <v>0.66936651437345351</v>
      </c>
      <c r="G16" s="54">
        <v>1.7139140072389365</v>
      </c>
      <c r="H16" s="54">
        <v>3.2385369017124095</v>
      </c>
      <c r="I16" s="54">
        <v>1.3209728179213642</v>
      </c>
      <c r="J16" s="54">
        <v>0.32828713437180934</v>
      </c>
      <c r="K16" s="54">
        <v>5.8846944375544878E-2</v>
      </c>
      <c r="L16" s="54">
        <v>4.4821593867650942E-4</v>
      </c>
      <c r="M16" s="54">
        <v>1.5094625694558641</v>
      </c>
      <c r="N16" s="54">
        <v>66.503306167457822</v>
      </c>
    </row>
    <row r="17" spans="1:14" ht="14.4" thickBot="1" x14ac:dyDescent="0.35">
      <c r="A17" s="25" t="s">
        <v>133</v>
      </c>
      <c r="B17" s="54">
        <v>45.847686765560731</v>
      </c>
      <c r="C17" s="54">
        <v>6.877448367616017E-3</v>
      </c>
      <c r="D17" s="54">
        <v>2.46728397318563</v>
      </c>
      <c r="E17" s="54">
        <v>1.0736485052169467</v>
      </c>
      <c r="F17" s="54">
        <v>0.97501113489154068</v>
      </c>
      <c r="G17" s="54">
        <v>1.3504347873452964</v>
      </c>
      <c r="H17" s="54">
        <v>1.9310859015157698</v>
      </c>
      <c r="I17" s="54">
        <v>0.7958885847996432</v>
      </c>
      <c r="J17" s="54">
        <v>3.3914592875828216E-2</v>
      </c>
      <c r="K17" s="54">
        <v>0</v>
      </c>
      <c r="L17" s="54">
        <v>0</v>
      </c>
      <c r="M17" s="54">
        <v>1.1037494867535294</v>
      </c>
      <c r="N17" s="54">
        <v>55.585581180556062</v>
      </c>
    </row>
    <row r="18" spans="1:14" ht="14.4" thickBot="1" x14ac:dyDescent="0.35">
      <c r="A18" s="25" t="s">
        <v>117</v>
      </c>
      <c r="B18" s="54">
        <v>21.261275893285337</v>
      </c>
      <c r="C18" s="54">
        <v>2.6204790611522254E-3</v>
      </c>
      <c r="D18" s="54">
        <v>0.69834589248895795</v>
      </c>
      <c r="E18" s="54">
        <v>0.81107958551090742</v>
      </c>
      <c r="F18" s="54">
        <v>0.32977261130693997</v>
      </c>
      <c r="G18" s="54">
        <v>0.86274979540647279</v>
      </c>
      <c r="H18" s="54">
        <v>0.58031821199974043</v>
      </c>
      <c r="I18" s="54">
        <v>0.31715019666858213</v>
      </c>
      <c r="J18" s="54">
        <v>0.10921569578503235</v>
      </c>
      <c r="K18" s="54">
        <v>9.2054102660101651E-4</v>
      </c>
      <c r="L18" s="54">
        <v>1.3150945486789297E-3</v>
      </c>
      <c r="M18" s="54">
        <v>0.86668699619607104</v>
      </c>
      <c r="N18" s="54">
        <v>25.841450993287879</v>
      </c>
    </row>
    <row r="19" spans="1:14" ht="14.4" thickBot="1" x14ac:dyDescent="0.35">
      <c r="A19" s="25" t="s">
        <v>107</v>
      </c>
      <c r="B19" s="54">
        <v>137.46418669804083</v>
      </c>
      <c r="C19" s="54">
        <v>0.25677152701884681</v>
      </c>
      <c r="D19" s="54">
        <v>10.901066307572716</v>
      </c>
      <c r="E19" s="54">
        <v>4.626604624713611</v>
      </c>
      <c r="F19" s="54">
        <v>1.2567206537576809</v>
      </c>
      <c r="G19" s="54">
        <v>3.7029623596943555</v>
      </c>
      <c r="H19" s="54">
        <v>8.1171816551514944</v>
      </c>
      <c r="I19" s="54">
        <v>3.5565685807235261</v>
      </c>
      <c r="J19" s="54">
        <v>0.17375398754309684</v>
      </c>
      <c r="K19" s="54">
        <v>5.0301103424970984E-3</v>
      </c>
      <c r="L19" s="54">
        <v>4.2254586783713275E-3</v>
      </c>
      <c r="M19" s="54">
        <v>1.9520389601861974</v>
      </c>
      <c r="N19" s="54">
        <v>172.01711092342973</v>
      </c>
    </row>
    <row r="20" spans="1:14" ht="14.4" thickBot="1" x14ac:dyDescent="0.35">
      <c r="A20" s="25" t="s">
        <v>108</v>
      </c>
      <c r="B20" s="54">
        <v>66.076806236658797</v>
      </c>
      <c r="C20" s="54">
        <v>0.18241472730149558</v>
      </c>
      <c r="D20" s="54">
        <v>4.8790254819729837</v>
      </c>
      <c r="E20" s="54">
        <v>2.6377453230570418</v>
      </c>
      <c r="F20" s="54">
        <v>0.97161030686924266</v>
      </c>
      <c r="G20" s="54">
        <v>1.6417631483693733</v>
      </c>
      <c r="H20" s="54">
        <v>4.1276160333266958</v>
      </c>
      <c r="I20" s="54">
        <v>2.2156722306159788</v>
      </c>
      <c r="J20" s="54">
        <v>0.1032018797260446</v>
      </c>
      <c r="K20" s="54">
        <v>4.5388910655567674E-2</v>
      </c>
      <c r="L20" s="54">
        <v>6.6263979381437788E-3</v>
      </c>
      <c r="M20" s="54">
        <v>1.7426962439349585</v>
      </c>
      <c r="N20" s="54">
        <v>84.630566920392369</v>
      </c>
    </row>
    <row r="21" spans="1:14" ht="14.4" thickBot="1" x14ac:dyDescent="0.35">
      <c r="A21" s="25" t="s">
        <v>109</v>
      </c>
      <c r="B21" s="54">
        <v>35.201020424324</v>
      </c>
      <c r="C21" s="54">
        <v>4.0615737694809445E-2</v>
      </c>
      <c r="D21" s="54">
        <v>1.7561929391864479</v>
      </c>
      <c r="E21" s="54">
        <v>1.4243038524550764</v>
      </c>
      <c r="F21" s="54">
        <v>0.66418139477396798</v>
      </c>
      <c r="G21" s="54">
        <v>1.1348973981419181</v>
      </c>
      <c r="H21" s="54">
        <v>2.5188611646671144</v>
      </c>
      <c r="I21" s="54">
        <v>0.90647763839555251</v>
      </c>
      <c r="J21" s="54">
        <v>0.1807062335744736</v>
      </c>
      <c r="K21" s="54">
        <v>4.7760579963300933E-3</v>
      </c>
      <c r="L21" s="54">
        <v>1.0563255944717343E-2</v>
      </c>
      <c r="M21" s="54">
        <v>2.0728309769623063</v>
      </c>
      <c r="N21" s="54">
        <v>45.915427074122746</v>
      </c>
    </row>
    <row r="22" spans="1:14" ht="14.4" thickBot="1" x14ac:dyDescent="0.35">
      <c r="A22" s="25" t="s">
        <v>110</v>
      </c>
      <c r="B22" s="54">
        <v>19.62340355358263</v>
      </c>
      <c r="C22" s="54">
        <v>3.3254409557978738E-3</v>
      </c>
      <c r="D22" s="54">
        <v>1.4615821082352924</v>
      </c>
      <c r="E22" s="54">
        <v>0.45872143443420355</v>
      </c>
      <c r="F22" s="54">
        <v>0.17337442843305906</v>
      </c>
      <c r="G22" s="54">
        <v>0.588635934466188</v>
      </c>
      <c r="H22" s="54">
        <v>0.30126683705318036</v>
      </c>
      <c r="I22" s="54">
        <v>0.24892629459506835</v>
      </c>
      <c r="J22" s="54">
        <v>1.7480102182734034E-2</v>
      </c>
      <c r="K22" s="54">
        <v>2.8472335811895169E-3</v>
      </c>
      <c r="L22" s="54">
        <v>6.5740152180403912E-3</v>
      </c>
      <c r="M22" s="54">
        <v>0.4619961561402503</v>
      </c>
      <c r="N22" s="54">
        <v>23.348133538875118</v>
      </c>
    </row>
    <row r="23" spans="1:14" ht="14.4" thickBot="1" x14ac:dyDescent="0.35">
      <c r="A23" s="25" t="s">
        <v>111</v>
      </c>
      <c r="B23" s="54">
        <v>163.24520947406069</v>
      </c>
      <c r="C23" s="54">
        <v>0.15905369814693035</v>
      </c>
      <c r="D23" s="54">
        <v>6.0146112521376676</v>
      </c>
      <c r="E23" s="54">
        <v>1.8763454878484578</v>
      </c>
      <c r="F23" s="54">
        <v>0.7700118557431137</v>
      </c>
      <c r="G23" s="54">
        <v>2.6271162162712391</v>
      </c>
      <c r="H23" s="54">
        <v>2.2309203850344819</v>
      </c>
      <c r="I23" s="54">
        <v>1.4401052635756322</v>
      </c>
      <c r="J23" s="54">
        <v>0.12562384255176687</v>
      </c>
      <c r="K23" s="54">
        <v>0.11203201489664855</v>
      </c>
      <c r="L23" s="54">
        <v>1.804953250960001E-3</v>
      </c>
      <c r="M23" s="54">
        <v>2.2960681415241893</v>
      </c>
      <c r="N23" s="54">
        <v>180.89890258504889</v>
      </c>
    </row>
    <row r="24" spans="1:14" ht="14.4" thickBot="1" x14ac:dyDescent="0.35">
      <c r="A24" s="25" t="s">
        <v>9</v>
      </c>
      <c r="B24" s="54">
        <v>393.63894001451166</v>
      </c>
      <c r="C24" s="54">
        <v>0.65513165525892336</v>
      </c>
      <c r="D24" s="54">
        <v>36.200677086846525</v>
      </c>
      <c r="E24" s="54">
        <v>57.273864315276398</v>
      </c>
      <c r="F24" s="54">
        <v>5.9779946339136512</v>
      </c>
      <c r="G24" s="54">
        <v>12.735494049742279</v>
      </c>
      <c r="H24" s="54">
        <v>39.201862250379236</v>
      </c>
      <c r="I24" s="54">
        <v>12.860657615779832</v>
      </c>
      <c r="J24" s="54">
        <v>4.1025225196115773</v>
      </c>
      <c r="K24" s="54">
        <v>5.1936305918270245</v>
      </c>
      <c r="L24" s="54">
        <v>0.25231402600993091</v>
      </c>
      <c r="M24" s="54">
        <v>30.313481422321964</v>
      </c>
      <c r="N24" s="54">
        <v>598.40657018137551</v>
      </c>
    </row>
    <row r="25" spans="1:14" ht="14.4" thickBot="1" x14ac:dyDescent="0.35">
      <c r="A25" s="168" t="s">
        <v>10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</row>
    <row r="26" spans="1:14" ht="14.4" thickBot="1" x14ac:dyDescent="0.35">
      <c r="A26" s="25" t="s">
        <v>11</v>
      </c>
      <c r="B26" s="54">
        <v>762.37562681332292</v>
      </c>
      <c r="C26" s="54">
        <v>1.3490675599114288</v>
      </c>
      <c r="D26" s="54">
        <v>75.864146367325318</v>
      </c>
      <c r="E26" s="54">
        <v>84.077562953177747</v>
      </c>
      <c r="F26" s="54">
        <v>10.080663454002973</v>
      </c>
      <c r="G26" s="54">
        <v>23.248351698918306</v>
      </c>
      <c r="H26" s="54">
        <v>58.842737459493193</v>
      </c>
      <c r="I26" s="54">
        <v>22.326954165630642</v>
      </c>
      <c r="J26" s="54">
        <v>7.7386580807958092</v>
      </c>
      <c r="K26" s="54">
        <v>6.0511739961712312</v>
      </c>
      <c r="L26" s="54">
        <v>0.50440667873456235</v>
      </c>
      <c r="M26" s="54">
        <v>42.033511234100359</v>
      </c>
      <c r="N26" s="54">
        <v>1094.492860461593</v>
      </c>
    </row>
    <row r="27" spans="1:14" ht="14.4" thickBot="1" x14ac:dyDescent="0.35">
      <c r="A27" s="69" t="s">
        <v>12</v>
      </c>
      <c r="B27" s="54">
        <v>1312.2622334142629</v>
      </c>
      <c r="C27" s="54">
        <v>1.289863069562742</v>
      </c>
      <c r="D27" s="54">
        <v>101.87749808811826</v>
      </c>
      <c r="E27" s="54">
        <v>38.346538947593338</v>
      </c>
      <c r="F27" s="54">
        <v>13.346444478137283</v>
      </c>
      <c r="G27" s="54">
        <v>33.54294609825974</v>
      </c>
      <c r="H27" s="54">
        <v>56.206077648073922</v>
      </c>
      <c r="I27" s="54">
        <v>28.66855102083311</v>
      </c>
      <c r="J27" s="54">
        <v>7.5860971894753622</v>
      </c>
      <c r="K27" s="54">
        <v>1.1919179970566467</v>
      </c>
      <c r="L27" s="54">
        <v>0.51016853893863401</v>
      </c>
      <c r="M27" s="54">
        <v>33.529162113159913</v>
      </c>
      <c r="N27" s="54">
        <v>1628.357498604943</v>
      </c>
    </row>
    <row r="28" spans="1:14" ht="15" thickTop="1" thickBot="1" x14ac:dyDescent="0.35">
      <c r="A28" s="70" t="s">
        <v>14</v>
      </c>
      <c r="B28" s="71">
        <v>2074.6378602272985</v>
      </c>
      <c r="C28" s="71">
        <v>2.6389306294742059</v>
      </c>
      <c r="D28" s="71">
        <v>177.74164445544568</v>
      </c>
      <c r="E28" s="71">
        <v>122.42410190079002</v>
      </c>
      <c r="F28" s="71">
        <v>23.427107932140569</v>
      </c>
      <c r="G28" s="71">
        <v>56.791297797179837</v>
      </c>
      <c r="H28" s="71">
        <v>115.04881510756272</v>
      </c>
      <c r="I28" s="71">
        <v>50.995505186466225</v>
      </c>
      <c r="J28" s="71">
        <v>15.324755270273307</v>
      </c>
      <c r="K28" s="71">
        <v>7.2430919932280897</v>
      </c>
      <c r="L28" s="71">
        <v>1.014575217673215</v>
      </c>
      <c r="M28" s="71">
        <v>75.562673347274256</v>
      </c>
      <c r="N28" s="71">
        <v>2722.8503590537471</v>
      </c>
    </row>
    <row r="29" spans="1:14" ht="14.4" thickTop="1" x14ac:dyDescent="0.3">
      <c r="A29" s="72" t="s">
        <v>122</v>
      </c>
      <c r="B29" s="30"/>
      <c r="C29" s="30"/>
      <c r="D29" s="30"/>
    </row>
  </sheetData>
  <mergeCells count="3">
    <mergeCell ref="A4:N4"/>
    <mergeCell ref="A25:N25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7"/>
  <sheetViews>
    <sheetView workbookViewId="0">
      <selection activeCell="A17" sqref="A17"/>
    </sheetView>
  </sheetViews>
  <sheetFormatPr baseColWidth="10" defaultColWidth="11.44140625" defaultRowHeight="13.2" x14ac:dyDescent="0.25"/>
  <cols>
    <col min="1" max="1" width="111.77734375" style="9" customWidth="1"/>
    <col min="2" max="2" width="2" style="7" customWidth="1"/>
    <col min="3" max="3" width="7.77734375" style="7" customWidth="1"/>
    <col min="4" max="16384" width="11.44140625" style="7"/>
  </cols>
  <sheetData>
    <row r="2" spans="1:4" ht="17.399999999999999" x14ac:dyDescent="0.3">
      <c r="A2" s="94" t="s">
        <v>57</v>
      </c>
      <c r="C2" s="8"/>
      <c r="D2" s="8"/>
    </row>
    <row r="3" spans="1:4" x14ac:dyDescent="0.25">
      <c r="B3" s="99"/>
      <c r="C3" s="99"/>
    </row>
    <row r="4" spans="1:4" ht="17.399999999999999" x14ac:dyDescent="0.25">
      <c r="A4" s="95" t="str">
        <f>+Santé_ménage!B7</f>
        <v>1.	SANTE DES MEMBRES DU MENAGE</v>
      </c>
    </row>
    <row r="5" spans="1:4" ht="15.6" x14ac:dyDescent="0.3">
      <c r="A5" s="97" t="str">
        <f>Tab1.1!_Toc495579732</f>
        <v>Tableau 1- 1 : Évolution des taux de morbidité, par région, milieu, groupe d’âge et niveau d'instruction selon le sexe (%)</v>
      </c>
      <c r="C5" s="11"/>
    </row>
    <row r="6" spans="1:4" ht="13.8" x14ac:dyDescent="0.3">
      <c r="A6" s="96" t="str">
        <f>Tab1.2!_Toc495579733</f>
        <v>Tableau 1- 2 : Taux de morbidité par région, milieu et niveau d’instruction du chef de ménage selon le groupe d’âges au cours des trois derniers mois (%)</v>
      </c>
      <c r="C6" s="11"/>
    </row>
    <row r="7" spans="1:4" ht="26.4" x14ac:dyDescent="0.25">
      <c r="A7" s="9" t="str">
        <f>+Tab1.2!_Toc495579733</f>
        <v>Tableau 1- 2 : Taux de morbidité par région, milieu et niveau d’instruction du chef de ménage selon le groupe d’âges au cours des trois derniers mois (%)</v>
      </c>
      <c r="C7" s="11"/>
    </row>
    <row r="8" spans="1:4" x14ac:dyDescent="0.25">
      <c r="A8" s="9" t="str">
        <f>Tab1.4!_Toc495579735</f>
        <v>Tableau 1- 4: Proportion des personnes ayant une assurance maladie  (%)</v>
      </c>
      <c r="C8" s="11"/>
    </row>
    <row r="9" spans="1:4" x14ac:dyDescent="0.25">
      <c r="A9" s="9" t="str">
        <f>+Tab1.5!_Toc495579713</f>
        <v>Tableau 1- 5: Les types d'assurance maladie les plus frequentées au Mali (%)</v>
      </c>
      <c r="C9" s="11"/>
    </row>
    <row r="10" spans="1:4" x14ac:dyDescent="0.25">
      <c r="A10" s="9" t="str">
        <f>Tab1.6!_Toc495579714</f>
        <v>Tableau 1- 6: Consommation du tabac  (%)</v>
      </c>
      <c r="C10" s="11"/>
    </row>
    <row r="11" spans="1:4" ht="15" x14ac:dyDescent="0.25">
      <c r="A11" s="10"/>
      <c r="C11" s="11"/>
    </row>
    <row r="12" spans="1:4" ht="17.399999999999999" x14ac:dyDescent="0.25">
      <c r="A12" s="95" t="str">
        <f>+Conso!C9</f>
        <v xml:space="preserve">2. DEPENSES DE CONSOMMATION TRIMESTRIELLE </v>
      </c>
      <c r="C12" s="11"/>
    </row>
    <row r="13" spans="1:4" x14ac:dyDescent="0.25">
      <c r="A13" s="9" t="str">
        <f>+Tab2.1!_Toc29306367</f>
        <v>Tableau 2- 1: Dépenses trimestrielles des selon le milieu de résidence</v>
      </c>
      <c r="C13" s="11"/>
    </row>
    <row r="14" spans="1:4" x14ac:dyDescent="0.25">
      <c r="A14" s="9" t="str">
        <f>+'Tab2.2'!A2</f>
        <v>Tableau 2- 2: Proportion des dépenses selon milieu et le mode d’acquisition (%)</v>
      </c>
      <c r="C14" s="11"/>
    </row>
    <row r="15" spans="1:4" x14ac:dyDescent="0.25">
      <c r="A15" s="9" t="str">
        <f>+Tab2.3!_Toc29306368</f>
        <v>Tableau 2- 3: Structure de la consommation des ménages entre juillet – septembre 2024 selon le mode d’acquisition (%)</v>
      </c>
      <c r="C15" s="11"/>
    </row>
    <row r="16" spans="1:4" x14ac:dyDescent="0.25">
      <c r="A16" s="9" t="str">
        <f>+Tab2.4!_Hlk28104207</f>
        <v>Tableau 2- 4: Part des dépenses par fonctions de consommation selon le milieu de résidence</v>
      </c>
      <c r="C16" s="11"/>
    </row>
    <row r="17" spans="1:3" x14ac:dyDescent="0.25">
      <c r="A17" s="9" t="str">
        <f>+'Tab2.5'!A2</f>
        <v>Tableau 2- 5: Dépenses trimestrielles par région et selon le poste (milliards de FCFA)</v>
      </c>
      <c r="C17" s="11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G12"/>
  <sheetViews>
    <sheetView topLeftCell="A2" workbookViewId="0">
      <selection activeCell="B7" sqref="B7:G12"/>
    </sheetView>
  </sheetViews>
  <sheetFormatPr baseColWidth="10" defaultRowHeight="14.4" x14ac:dyDescent="0.3"/>
  <sheetData>
    <row r="7" spans="2:7" ht="15.75" customHeight="1" x14ac:dyDescent="0.3">
      <c r="B7" s="100" t="s">
        <v>58</v>
      </c>
      <c r="C7" s="100"/>
      <c r="D7" s="100"/>
      <c r="E7" s="100"/>
      <c r="F7" s="100"/>
      <c r="G7" s="100"/>
    </row>
    <row r="8" spans="2:7" x14ac:dyDescent="0.3">
      <c r="B8" s="100"/>
      <c r="C8" s="100"/>
      <c r="D8" s="100"/>
      <c r="E8" s="100"/>
      <c r="F8" s="100"/>
      <c r="G8" s="100"/>
    </row>
    <row r="9" spans="2:7" x14ac:dyDescent="0.3">
      <c r="B9" s="100"/>
      <c r="C9" s="100"/>
      <c r="D9" s="100"/>
      <c r="E9" s="100"/>
      <c r="F9" s="100"/>
      <c r="G9" s="100"/>
    </row>
    <row r="10" spans="2:7" x14ac:dyDescent="0.3">
      <c r="B10" s="100"/>
      <c r="C10" s="100"/>
      <c r="D10" s="100"/>
      <c r="E10" s="100"/>
      <c r="F10" s="100"/>
      <c r="G10" s="100"/>
    </row>
    <row r="11" spans="2:7" ht="37.5" customHeight="1" x14ac:dyDescent="0.3">
      <c r="B11" s="100"/>
      <c r="C11" s="100"/>
      <c r="D11" s="100"/>
      <c r="E11" s="100"/>
      <c r="F11" s="100"/>
      <c r="G11" s="100"/>
    </row>
    <row r="12" spans="2:7" ht="38.25" customHeight="1" x14ac:dyDescent="0.3">
      <c r="B12" s="100"/>
      <c r="C12" s="100"/>
      <c r="D12" s="100"/>
      <c r="E12" s="100"/>
      <c r="F12" s="100"/>
      <c r="G12" s="100"/>
    </row>
  </sheetData>
  <mergeCells count="1">
    <mergeCell ref="B7:G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3"/>
  <sheetViews>
    <sheetView topLeftCell="A6" workbookViewId="0">
      <selection activeCell="A20" sqref="A20"/>
    </sheetView>
  </sheetViews>
  <sheetFormatPr baseColWidth="10" defaultColWidth="11.5546875" defaultRowHeight="15.6" customHeight="1" x14ac:dyDescent="0.3"/>
  <cols>
    <col min="1" max="1" width="31.5546875" style="15" customWidth="1"/>
    <col min="2" max="4" width="10.21875" style="15" customWidth="1"/>
    <col min="5" max="7" width="9.21875" style="15" customWidth="1"/>
    <col min="8" max="16384" width="11.5546875" style="15"/>
  </cols>
  <sheetData>
    <row r="2" spans="1:10" ht="15.6" customHeight="1" thickBot="1" x14ac:dyDescent="0.35">
      <c r="A2" s="105" t="s">
        <v>97</v>
      </c>
      <c r="B2" s="105"/>
      <c r="C2" s="105"/>
      <c r="D2" s="105"/>
      <c r="E2" s="105"/>
      <c r="F2" s="105"/>
      <c r="G2" s="105"/>
      <c r="I2" s="16"/>
    </row>
    <row r="3" spans="1:10" ht="15.6" customHeight="1" thickBot="1" x14ac:dyDescent="0.35">
      <c r="A3" s="111" t="s">
        <v>129</v>
      </c>
      <c r="B3" s="106" t="s">
        <v>125</v>
      </c>
      <c r="C3" s="107"/>
      <c r="D3" s="108"/>
      <c r="E3" s="109" t="s">
        <v>124</v>
      </c>
      <c r="F3" s="107"/>
      <c r="G3" s="110"/>
      <c r="H3" s="109" t="s">
        <v>123</v>
      </c>
      <c r="I3" s="107"/>
      <c r="J3" s="110"/>
    </row>
    <row r="4" spans="1:10" ht="15.6" customHeight="1" thickBot="1" x14ac:dyDescent="0.35">
      <c r="A4" s="112"/>
      <c r="B4" s="26" t="s">
        <v>15</v>
      </c>
      <c r="C4" s="26" t="s">
        <v>16</v>
      </c>
      <c r="D4" s="26" t="s">
        <v>14</v>
      </c>
      <c r="E4" s="26" t="s">
        <v>15</v>
      </c>
      <c r="F4" s="26" t="s">
        <v>16</v>
      </c>
      <c r="G4" s="26" t="s">
        <v>14</v>
      </c>
      <c r="H4" s="26" t="s">
        <v>15</v>
      </c>
      <c r="I4" s="26" t="s">
        <v>16</v>
      </c>
      <c r="J4" s="26" t="s">
        <v>14</v>
      </c>
    </row>
    <row r="5" spans="1:10" ht="15.6" customHeight="1" x14ac:dyDescent="0.3">
      <c r="A5" s="101" t="s">
        <v>0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5.6" customHeight="1" thickBot="1" x14ac:dyDescent="0.35">
      <c r="A6" s="55" t="s">
        <v>1</v>
      </c>
      <c r="B6" s="81">
        <v>22.1</v>
      </c>
      <c r="C6" s="81">
        <v>24.9</v>
      </c>
      <c r="D6" s="81">
        <v>23.5</v>
      </c>
      <c r="E6" s="81">
        <v>15.231780680208917</v>
      </c>
      <c r="F6" s="81">
        <v>16.959024784375305</v>
      </c>
      <c r="G6" s="81">
        <v>16.102661400914641</v>
      </c>
      <c r="H6" s="81">
        <v>18.436990446524085</v>
      </c>
      <c r="I6" s="81">
        <v>18.626033384193107</v>
      </c>
      <c r="J6" s="81">
        <v>18.532236400665202</v>
      </c>
    </row>
    <row r="7" spans="1:10" ht="15.6" customHeight="1" thickBot="1" x14ac:dyDescent="0.35">
      <c r="A7" s="55" t="s">
        <v>2</v>
      </c>
      <c r="B7" s="81">
        <v>20.3</v>
      </c>
      <c r="C7" s="81">
        <v>29.2</v>
      </c>
      <c r="D7" s="81">
        <v>24.7</v>
      </c>
      <c r="E7" s="81">
        <v>19.222502513740078</v>
      </c>
      <c r="F7" s="81">
        <v>23.714720251958827</v>
      </c>
      <c r="G7" s="81">
        <v>21.467680347158925</v>
      </c>
      <c r="H7" s="81">
        <v>19.329317856102215</v>
      </c>
      <c r="I7" s="81">
        <v>23.812810123241256</v>
      </c>
      <c r="J7" s="81">
        <v>21.567931241475851</v>
      </c>
    </row>
    <row r="8" spans="1:10" ht="15.6" customHeight="1" thickBot="1" x14ac:dyDescent="0.35">
      <c r="A8" s="55" t="s">
        <v>3</v>
      </c>
      <c r="B8" s="81">
        <v>40.200000000000003</v>
      </c>
      <c r="C8" s="81">
        <v>44.6</v>
      </c>
      <c r="D8" s="81">
        <v>42.4</v>
      </c>
      <c r="E8" s="81">
        <v>21.946979076048112</v>
      </c>
      <c r="F8" s="81">
        <v>25.940047961420763</v>
      </c>
      <c r="G8" s="81">
        <v>23.972786258659461</v>
      </c>
      <c r="H8" s="81">
        <v>20.478787718953651</v>
      </c>
      <c r="I8" s="81">
        <v>26.517100201658184</v>
      </c>
      <c r="J8" s="81">
        <v>23.541197887952741</v>
      </c>
    </row>
    <row r="9" spans="1:10" ht="15.6" customHeight="1" thickBot="1" x14ac:dyDescent="0.35">
      <c r="A9" s="55" t="s">
        <v>4</v>
      </c>
      <c r="B9" s="81">
        <v>23.5</v>
      </c>
      <c r="C9" s="81">
        <v>26.8</v>
      </c>
      <c r="D9" s="81">
        <v>25.2</v>
      </c>
      <c r="E9" s="81">
        <v>14.723633146033649</v>
      </c>
      <c r="F9" s="81">
        <v>19.563628928690282</v>
      </c>
      <c r="G9" s="81">
        <v>17.138256586560097</v>
      </c>
      <c r="H9" s="81">
        <v>18.692025356378526</v>
      </c>
      <c r="I9" s="81">
        <v>21.135865042950631</v>
      </c>
      <c r="J9" s="81">
        <v>19.911093879908307</v>
      </c>
    </row>
    <row r="10" spans="1:10" ht="15.6" customHeight="1" thickBot="1" x14ac:dyDescent="0.35">
      <c r="A10" s="55" t="s">
        <v>5</v>
      </c>
      <c r="B10" s="81">
        <v>25.6</v>
      </c>
      <c r="C10" s="81">
        <v>27.1</v>
      </c>
      <c r="D10" s="81">
        <v>26.4</v>
      </c>
      <c r="E10" s="81">
        <v>35.489719896541658</v>
      </c>
      <c r="F10" s="81">
        <v>39.156632077151571</v>
      </c>
      <c r="G10" s="81">
        <v>37.405663368615514</v>
      </c>
      <c r="H10" s="81">
        <v>39.993670406299195</v>
      </c>
      <c r="I10" s="81">
        <v>43.777515998308836</v>
      </c>
      <c r="J10" s="81">
        <v>41.96836194053337</v>
      </c>
    </row>
    <row r="11" spans="1:10" ht="15.6" customHeight="1" thickBot="1" x14ac:dyDescent="0.35">
      <c r="A11" s="55" t="s">
        <v>6</v>
      </c>
      <c r="B11" s="81">
        <v>37.4</v>
      </c>
      <c r="C11" s="81">
        <v>43</v>
      </c>
      <c r="D11" s="81">
        <v>40.200000000000003</v>
      </c>
      <c r="E11" s="81">
        <v>44.379287493375585</v>
      </c>
      <c r="F11" s="81">
        <v>47.982766772004183</v>
      </c>
      <c r="G11" s="81">
        <v>46.076377358368312</v>
      </c>
      <c r="H11" s="81">
        <v>41.08529224800008</v>
      </c>
      <c r="I11" s="81">
        <v>45.261511844974109</v>
      </c>
      <c r="J11" s="81">
        <v>43.051011447791929</v>
      </c>
    </row>
    <row r="12" spans="1:10" ht="15.6" customHeight="1" thickBot="1" x14ac:dyDescent="0.35">
      <c r="A12" s="55" t="s">
        <v>7</v>
      </c>
      <c r="B12" s="81">
        <v>22.4</v>
      </c>
      <c r="C12" s="81">
        <v>31.8</v>
      </c>
      <c r="D12" s="81">
        <v>27.2</v>
      </c>
      <c r="E12" s="81">
        <v>25.752848132598867</v>
      </c>
      <c r="F12" s="81">
        <v>33.901469595419783</v>
      </c>
      <c r="G12" s="81">
        <v>29.742195776776004</v>
      </c>
      <c r="H12" s="81">
        <v>29.79474253979842</v>
      </c>
      <c r="I12" s="81">
        <v>36.969729689682481</v>
      </c>
      <c r="J12" s="81">
        <v>33.305274277292561</v>
      </c>
    </row>
    <row r="13" spans="1:10" ht="15.6" customHeight="1" thickBot="1" x14ac:dyDescent="0.35">
      <c r="A13" s="55" t="s">
        <v>8</v>
      </c>
      <c r="B13" s="81">
        <v>14.7</v>
      </c>
      <c r="C13" s="81">
        <v>19.3</v>
      </c>
      <c r="D13" s="81">
        <v>17.100000000000001</v>
      </c>
      <c r="E13" s="81">
        <v>39.252207875433683</v>
      </c>
      <c r="F13" s="81">
        <v>33.810131546012492</v>
      </c>
      <c r="G13" s="81">
        <v>36.546070411723001</v>
      </c>
      <c r="H13" s="81">
        <v>46.101423952046936</v>
      </c>
      <c r="I13" s="81">
        <v>41.770595887003566</v>
      </c>
      <c r="J13" s="81">
        <v>43.940583779754647</v>
      </c>
    </row>
    <row r="14" spans="1:10" ht="15.6" customHeight="1" thickBot="1" x14ac:dyDescent="0.35">
      <c r="A14" s="55" t="s">
        <v>104</v>
      </c>
      <c r="B14" s="81">
        <v>33.200000000000003</v>
      </c>
      <c r="C14" s="81">
        <v>37</v>
      </c>
      <c r="D14" s="81">
        <v>35.200000000000003</v>
      </c>
      <c r="E14" s="81">
        <v>51.624536183195758</v>
      </c>
      <c r="F14" s="81">
        <v>49.958279384478736</v>
      </c>
      <c r="G14" s="81">
        <v>50.939252078433093</v>
      </c>
      <c r="H14" s="81">
        <v>61.983094395484549</v>
      </c>
      <c r="I14" s="81">
        <v>60.490961328779612</v>
      </c>
      <c r="J14" s="81">
        <v>61.368982312933362</v>
      </c>
    </row>
    <row r="15" spans="1:10" ht="15.6" customHeight="1" thickBot="1" x14ac:dyDescent="0.35">
      <c r="A15" s="55" t="s">
        <v>84</v>
      </c>
      <c r="B15" s="81">
        <v>16.399999999999999</v>
      </c>
      <c r="C15" s="81">
        <v>21.6</v>
      </c>
      <c r="D15" s="81">
        <v>19</v>
      </c>
      <c r="E15" s="81">
        <v>34.05403309443156</v>
      </c>
      <c r="F15" s="81">
        <v>40.317536069397761</v>
      </c>
      <c r="G15" s="81">
        <v>37.024872909368312</v>
      </c>
      <c r="H15" s="81">
        <v>24.718265074131445</v>
      </c>
      <c r="I15" s="81">
        <v>29.432746232583991</v>
      </c>
      <c r="J15" s="81">
        <v>26.935803580590644</v>
      </c>
    </row>
    <row r="16" spans="1:10" ht="15.6" customHeight="1" thickBot="1" x14ac:dyDescent="0.35">
      <c r="A16" s="55" t="s">
        <v>105</v>
      </c>
      <c r="B16" s="81">
        <v>26.7</v>
      </c>
      <c r="C16" s="81">
        <v>31.1</v>
      </c>
      <c r="D16" s="81">
        <v>28.9</v>
      </c>
      <c r="E16" s="81">
        <v>23.012086206448153</v>
      </c>
      <c r="F16" s="81">
        <v>29.468030833129195</v>
      </c>
      <c r="G16" s="81">
        <v>26.366171863188022</v>
      </c>
      <c r="H16" s="81">
        <v>24.65344739193937</v>
      </c>
      <c r="I16" s="81">
        <v>33.148697339263116</v>
      </c>
      <c r="J16" s="81">
        <v>29.066213450175425</v>
      </c>
    </row>
    <row r="17" spans="1:10" ht="15.6" customHeight="1" thickBot="1" x14ac:dyDescent="0.35">
      <c r="A17" s="55" t="s">
        <v>106</v>
      </c>
      <c r="B17" s="81">
        <v>54.6</v>
      </c>
      <c r="C17" s="81">
        <v>60.8</v>
      </c>
      <c r="D17" s="81">
        <v>57.8</v>
      </c>
      <c r="E17" s="81">
        <v>15.307242798817031</v>
      </c>
      <c r="F17" s="81">
        <v>20.495833815731164</v>
      </c>
      <c r="G17" s="81">
        <v>17.893628784792426</v>
      </c>
      <c r="H17" s="81">
        <v>20.331018786593756</v>
      </c>
      <c r="I17" s="81">
        <v>24.728944804424156</v>
      </c>
      <c r="J17" s="81">
        <v>22.521201949161373</v>
      </c>
    </row>
    <row r="18" spans="1:10" ht="15.6" customHeight="1" thickBot="1" x14ac:dyDescent="0.35">
      <c r="A18" s="55" t="s">
        <v>133</v>
      </c>
      <c r="B18" s="81">
        <v>30.8</v>
      </c>
      <c r="C18" s="81">
        <v>37.700000000000003</v>
      </c>
      <c r="D18" s="81">
        <v>34.299999999999997</v>
      </c>
      <c r="E18" s="81">
        <v>15.844742202844911</v>
      </c>
      <c r="F18" s="81">
        <v>16.201363466245898</v>
      </c>
      <c r="G18" s="81">
        <v>16.022905959148083</v>
      </c>
      <c r="H18" s="81">
        <v>21.655402464307326</v>
      </c>
      <c r="I18" s="81">
        <v>21.586459410792123</v>
      </c>
      <c r="J18" s="81">
        <v>21.621025119329531</v>
      </c>
    </row>
    <row r="19" spans="1:10" ht="15.6" customHeight="1" thickBot="1" x14ac:dyDescent="0.35">
      <c r="A19" s="55" t="s">
        <v>117</v>
      </c>
      <c r="B19" s="81">
        <v>49.9</v>
      </c>
      <c r="C19" s="81">
        <v>60.4</v>
      </c>
      <c r="D19" s="81">
        <v>55</v>
      </c>
      <c r="E19" s="81">
        <v>28.258924107475259</v>
      </c>
      <c r="F19" s="81">
        <v>33.919553292932569</v>
      </c>
      <c r="G19" s="81">
        <v>31.130203089417606</v>
      </c>
      <c r="H19" s="81">
        <v>27.411496177678679</v>
      </c>
      <c r="I19" s="81">
        <v>35.281444412072844</v>
      </c>
      <c r="J19" s="81">
        <v>31.405496000165257</v>
      </c>
    </row>
    <row r="20" spans="1:10" ht="15.6" customHeight="1" thickBot="1" x14ac:dyDescent="0.35">
      <c r="A20" s="55" t="s">
        <v>107</v>
      </c>
      <c r="B20" s="81">
        <v>47.6</v>
      </c>
      <c r="C20" s="81">
        <v>56.7</v>
      </c>
      <c r="D20" s="81">
        <v>51.9</v>
      </c>
      <c r="E20" s="81">
        <v>11.369565493549134</v>
      </c>
      <c r="F20" s="81">
        <v>13.01249620319739</v>
      </c>
      <c r="G20" s="81">
        <v>12.19648037772005</v>
      </c>
      <c r="H20" s="81">
        <v>15.187604891682504</v>
      </c>
      <c r="I20" s="81">
        <v>17.718634294551187</v>
      </c>
      <c r="J20" s="81">
        <v>16.460859657433836</v>
      </c>
    </row>
    <row r="21" spans="1:10" ht="15.6" customHeight="1" thickBot="1" x14ac:dyDescent="0.35">
      <c r="A21" s="55" t="s">
        <v>108</v>
      </c>
      <c r="B21" s="81">
        <v>29.3</v>
      </c>
      <c r="C21" s="81">
        <v>38.1</v>
      </c>
      <c r="D21" s="81">
        <v>33.6</v>
      </c>
      <c r="E21" s="81">
        <v>23.482873058371297</v>
      </c>
      <c r="F21" s="81">
        <v>29.112574476075881</v>
      </c>
      <c r="G21" s="81">
        <v>26.455165070096037</v>
      </c>
      <c r="H21" s="81">
        <v>22.207510935313302</v>
      </c>
      <c r="I21" s="81">
        <v>27.065362823889156</v>
      </c>
      <c r="J21" s="81">
        <v>24.770675818834416</v>
      </c>
    </row>
    <row r="22" spans="1:10" ht="15.6" customHeight="1" thickBot="1" x14ac:dyDescent="0.35">
      <c r="A22" s="55" t="s">
        <v>109</v>
      </c>
      <c r="B22" s="81">
        <v>42</v>
      </c>
      <c r="C22" s="81">
        <v>46.4</v>
      </c>
      <c r="D22" s="81">
        <v>44.2</v>
      </c>
      <c r="E22" s="81">
        <v>17.019916404953289</v>
      </c>
      <c r="F22" s="81">
        <v>18.896564859047945</v>
      </c>
      <c r="G22" s="81">
        <v>17.952267619076558</v>
      </c>
      <c r="H22" s="81">
        <v>21.517124973466011</v>
      </c>
      <c r="I22" s="81">
        <v>24.454460875794187</v>
      </c>
      <c r="J22" s="81">
        <v>22.974690809400716</v>
      </c>
    </row>
    <row r="23" spans="1:10" ht="15.6" customHeight="1" thickBot="1" x14ac:dyDescent="0.35">
      <c r="A23" s="55" t="s">
        <v>110</v>
      </c>
      <c r="B23" s="81">
        <v>65</v>
      </c>
      <c r="C23" s="81">
        <v>63.1</v>
      </c>
      <c r="D23" s="81">
        <v>64.2</v>
      </c>
      <c r="E23" s="81">
        <v>46.032224996016318</v>
      </c>
      <c r="F23" s="81">
        <v>56.267021079906257</v>
      </c>
      <c r="G23" s="81">
        <v>51.008170441049849</v>
      </c>
      <c r="H23" s="81">
        <v>53.170221343718453</v>
      </c>
      <c r="I23" s="81">
        <v>60.692842076921437</v>
      </c>
      <c r="J23" s="81">
        <v>56.825941848703742</v>
      </c>
    </row>
    <row r="24" spans="1:10" ht="15.6" customHeight="1" thickBot="1" x14ac:dyDescent="0.35">
      <c r="A24" s="55" t="s">
        <v>111</v>
      </c>
      <c r="B24" s="81">
        <v>40.799999999999997</v>
      </c>
      <c r="C24" s="81">
        <v>50.4</v>
      </c>
      <c r="D24" s="81">
        <v>45.3</v>
      </c>
      <c r="E24" s="81">
        <v>31.077542763925294</v>
      </c>
      <c r="F24" s="81">
        <v>37.893962770452994</v>
      </c>
      <c r="G24" s="81">
        <v>34.521137764185724</v>
      </c>
      <c r="H24" s="81">
        <v>35.161369249158433</v>
      </c>
      <c r="I24" s="81">
        <v>39.331663807971687</v>
      </c>
      <c r="J24" s="81">
        <v>37.262753153151564</v>
      </c>
    </row>
    <row r="25" spans="1:10" ht="15.6" customHeight="1" thickBot="1" x14ac:dyDescent="0.35">
      <c r="A25" s="82" t="s">
        <v>9</v>
      </c>
      <c r="B25" s="81">
        <v>17</v>
      </c>
      <c r="C25" s="81">
        <v>23.9</v>
      </c>
      <c r="D25" s="81">
        <v>20.6</v>
      </c>
      <c r="E25" s="81">
        <v>12.435411678030299</v>
      </c>
      <c r="F25" s="81">
        <v>18.166372431233341</v>
      </c>
      <c r="G25" s="81">
        <v>15.3902660647973</v>
      </c>
      <c r="H25" s="81">
        <v>15.404433337019283</v>
      </c>
      <c r="I25" s="81">
        <v>21.961120784825471</v>
      </c>
      <c r="J25" s="81">
        <v>18.783958713773281</v>
      </c>
    </row>
    <row r="26" spans="1:10" ht="15.6" customHeight="1" thickBot="1" x14ac:dyDescent="0.35">
      <c r="A26" s="101" t="s">
        <v>10</v>
      </c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ht="15.6" customHeight="1" thickBot="1" x14ac:dyDescent="0.35">
      <c r="A27" s="83" t="s">
        <v>11</v>
      </c>
      <c r="B27" s="84">
        <v>25.8</v>
      </c>
      <c r="C27" s="85">
        <v>32.799999999999997</v>
      </c>
      <c r="D27" s="85">
        <v>29.3</v>
      </c>
      <c r="E27" s="86">
        <v>19.157761869748391</v>
      </c>
      <c r="F27" s="86">
        <v>24.703699912724456</v>
      </c>
      <c r="G27" s="87">
        <v>21.985399710438269</v>
      </c>
      <c r="H27" s="81">
        <v>20.639407198921987</v>
      </c>
      <c r="I27" s="81">
        <v>26.772675277684254</v>
      </c>
      <c r="J27" s="81">
        <v>23.759524571857455</v>
      </c>
    </row>
    <row r="28" spans="1:10" ht="15.6" customHeight="1" thickBot="1" x14ac:dyDescent="0.35">
      <c r="A28" s="83" t="s">
        <v>12</v>
      </c>
      <c r="B28" s="88">
        <v>25.4</v>
      </c>
      <c r="C28" s="65">
        <v>30.1</v>
      </c>
      <c r="D28" s="65">
        <v>27.8</v>
      </c>
      <c r="E28" s="86">
        <v>20.664540192559077</v>
      </c>
      <c r="F28" s="86">
        <v>23.959020468038915</v>
      </c>
      <c r="G28" s="87">
        <v>22.314982886167197</v>
      </c>
      <c r="H28" s="81">
        <v>23.369619934810643</v>
      </c>
      <c r="I28" s="81">
        <v>26.138139641014558</v>
      </c>
      <c r="J28" s="81">
        <v>24.7568783721754</v>
      </c>
    </row>
    <row r="29" spans="1:10" ht="15.6" customHeight="1" thickBot="1" x14ac:dyDescent="0.35">
      <c r="A29" s="101" t="s">
        <v>17</v>
      </c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ht="15.6" customHeight="1" thickBot="1" x14ac:dyDescent="0.35">
      <c r="A30" s="1" t="s">
        <v>18</v>
      </c>
      <c r="B30" s="89">
        <v>32.6</v>
      </c>
      <c r="C30" s="90">
        <v>30.7</v>
      </c>
      <c r="D30" s="90">
        <v>31.7</v>
      </c>
      <c r="E30" s="91">
        <v>26.320626767416073</v>
      </c>
      <c r="F30" s="91">
        <v>24.978558878192594</v>
      </c>
      <c r="G30" s="91">
        <v>25.684856922262306</v>
      </c>
      <c r="H30" s="23">
        <v>27.8072092846588</v>
      </c>
      <c r="I30" s="23">
        <v>27.92935639298031</v>
      </c>
      <c r="J30" s="23">
        <v>27.865016978659824</v>
      </c>
    </row>
    <row r="31" spans="1:10" ht="15.6" customHeight="1" thickBot="1" x14ac:dyDescent="0.35">
      <c r="A31" s="1" t="s">
        <v>19</v>
      </c>
      <c r="B31" s="92">
        <v>25.2</v>
      </c>
      <c r="C31" s="93">
        <v>25.8</v>
      </c>
      <c r="D31" s="93">
        <v>25.5</v>
      </c>
      <c r="E31" s="91">
        <v>19.53360539462691</v>
      </c>
      <c r="F31" s="91">
        <v>19.594576890138182</v>
      </c>
      <c r="G31" s="91">
        <v>19.56220727157239</v>
      </c>
      <c r="H31" s="23">
        <v>23.892481327004418</v>
      </c>
      <c r="I31" s="23">
        <v>23.79952797618482</v>
      </c>
      <c r="J31" s="23">
        <v>23.84889166347909</v>
      </c>
    </row>
    <row r="32" spans="1:10" ht="15.6" customHeight="1" thickBot="1" x14ac:dyDescent="0.35">
      <c r="A32" s="1" t="s">
        <v>20</v>
      </c>
      <c r="B32" s="92">
        <v>20.9</v>
      </c>
      <c r="C32" s="93">
        <v>22.4</v>
      </c>
      <c r="D32" s="93">
        <v>21.6</v>
      </c>
      <c r="E32" s="91">
        <v>16.818683909113602</v>
      </c>
      <c r="F32" s="91">
        <v>17.833268168370605</v>
      </c>
      <c r="G32" s="91">
        <v>17.29761063993848</v>
      </c>
      <c r="H32" s="23">
        <v>20.911299773904386</v>
      </c>
      <c r="I32" s="23">
        <v>20.317966905678436</v>
      </c>
      <c r="J32" s="23">
        <v>20.63176051247661</v>
      </c>
    </row>
    <row r="33" spans="1:10" ht="15.6" customHeight="1" thickBot="1" x14ac:dyDescent="0.35">
      <c r="A33" s="1" t="s">
        <v>21</v>
      </c>
      <c r="B33" s="92">
        <v>20.5</v>
      </c>
      <c r="C33" s="93">
        <v>32.6</v>
      </c>
      <c r="D33" s="93">
        <v>27</v>
      </c>
      <c r="E33" s="91">
        <v>15.001636369835461</v>
      </c>
      <c r="F33" s="91">
        <v>24.712849756532215</v>
      </c>
      <c r="G33" s="91">
        <v>20.279501002949576</v>
      </c>
      <c r="H33" s="23">
        <v>16.296704507157774</v>
      </c>
      <c r="I33" s="23">
        <v>25.810180777093596</v>
      </c>
      <c r="J33" s="23">
        <v>21.463046720988633</v>
      </c>
    </row>
    <row r="34" spans="1:10" ht="15.6" customHeight="1" thickBot="1" x14ac:dyDescent="0.35">
      <c r="A34" s="1" t="s">
        <v>22</v>
      </c>
      <c r="B34" s="92">
        <v>49.5</v>
      </c>
      <c r="C34" s="93">
        <v>54.7</v>
      </c>
      <c r="D34" s="93">
        <v>52</v>
      </c>
      <c r="E34" s="91">
        <v>44.073101310026431</v>
      </c>
      <c r="F34" s="91">
        <v>46.722350726652792</v>
      </c>
      <c r="G34" s="91">
        <v>45.341660300219097</v>
      </c>
      <c r="H34" s="23">
        <v>43.903685970770731</v>
      </c>
      <c r="I34" s="23">
        <v>47.437024143287907</v>
      </c>
      <c r="J34" s="23">
        <v>45.597263419787183</v>
      </c>
    </row>
    <row r="35" spans="1:10" ht="15.6" customHeight="1" x14ac:dyDescent="0.3">
      <c r="A35" s="103" t="s">
        <v>23</v>
      </c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0" ht="15.6" customHeight="1" thickBot="1" x14ac:dyDescent="0.35">
      <c r="A36" s="1" t="s">
        <v>24</v>
      </c>
      <c r="B36" s="23">
        <v>26.1</v>
      </c>
      <c r="C36" s="23">
        <v>31.4</v>
      </c>
      <c r="D36" s="23">
        <v>29.1</v>
      </c>
      <c r="E36" s="23">
        <v>23.032491320632325</v>
      </c>
      <c r="F36" s="23">
        <v>25.999534600183278</v>
      </c>
      <c r="G36" s="23">
        <v>24.610177775662148</v>
      </c>
      <c r="H36" s="23">
        <v>24.735696276883264</v>
      </c>
      <c r="I36" s="23">
        <v>27.57342183408884</v>
      </c>
      <c r="J36" s="23">
        <v>26.243089418325898</v>
      </c>
    </row>
    <row r="37" spans="1:10" ht="15.6" customHeight="1" thickBot="1" x14ac:dyDescent="0.35">
      <c r="A37" s="1" t="s">
        <v>112</v>
      </c>
      <c r="B37" s="23">
        <v>22.4</v>
      </c>
      <c r="C37" s="23">
        <v>27</v>
      </c>
      <c r="D37" s="23">
        <v>24.6</v>
      </c>
      <c r="E37" s="23">
        <v>18.124752088204275</v>
      </c>
      <c r="F37" s="23">
        <v>20.286368895074052</v>
      </c>
      <c r="G37" s="23">
        <v>19.143502120729853</v>
      </c>
      <c r="H37" s="23">
        <v>21.495291849782177</v>
      </c>
      <c r="I37" s="23">
        <v>24.52884548518254</v>
      </c>
      <c r="J37" s="23">
        <v>22.924454846160032</v>
      </c>
    </row>
    <row r="38" spans="1:10" ht="15.6" customHeight="1" thickBot="1" x14ac:dyDescent="0.35">
      <c r="A38" s="1" t="s">
        <v>25</v>
      </c>
      <c r="B38" s="23">
        <v>19.899999999999999</v>
      </c>
      <c r="C38" s="23">
        <v>29.4</v>
      </c>
      <c r="D38" s="23">
        <v>24.5</v>
      </c>
      <c r="E38" s="23">
        <v>14.91919784482651</v>
      </c>
      <c r="F38" s="23">
        <v>22.347073701322962</v>
      </c>
      <c r="G38" s="23">
        <v>18.507374960103935</v>
      </c>
      <c r="H38" s="23">
        <v>17.288821307269703</v>
      </c>
      <c r="I38" s="23">
        <v>23.108409981437116</v>
      </c>
      <c r="J38" s="23">
        <v>20.094744216449556</v>
      </c>
    </row>
    <row r="39" spans="1:10" ht="15.6" customHeight="1" thickBot="1" x14ac:dyDescent="0.35">
      <c r="A39" s="1" t="s">
        <v>113</v>
      </c>
      <c r="B39" s="23">
        <v>18.399999999999999</v>
      </c>
      <c r="C39" s="23">
        <v>28.6</v>
      </c>
      <c r="D39" s="23">
        <v>22.9</v>
      </c>
      <c r="E39" s="23">
        <v>13.209942084249574</v>
      </c>
      <c r="F39" s="23">
        <v>22.952985743760205</v>
      </c>
      <c r="G39" s="23">
        <v>17.499705987107689</v>
      </c>
      <c r="H39" s="23">
        <v>14.582615061781166</v>
      </c>
      <c r="I39" s="23">
        <v>25.96382510184872</v>
      </c>
      <c r="J39" s="23">
        <v>19.588557737776728</v>
      </c>
    </row>
    <row r="40" spans="1:10" ht="15.6" customHeight="1" thickBot="1" x14ac:dyDescent="0.35">
      <c r="A40" s="1" t="s">
        <v>114</v>
      </c>
      <c r="B40" s="23">
        <v>21.9</v>
      </c>
      <c r="C40" s="23">
        <v>38</v>
      </c>
      <c r="D40" s="23">
        <v>29.3</v>
      </c>
      <c r="E40" s="23">
        <v>14.065358021576063</v>
      </c>
      <c r="F40" s="23">
        <v>27.540980789946545</v>
      </c>
      <c r="G40" s="23">
        <v>20.208878110250268</v>
      </c>
      <c r="H40" s="23">
        <v>16.085901149483554</v>
      </c>
      <c r="I40" s="23">
        <v>28.802678723819238</v>
      </c>
      <c r="J40" s="23">
        <v>21.885101521726167</v>
      </c>
    </row>
    <row r="41" spans="1:10" ht="15.6" customHeight="1" thickBot="1" x14ac:dyDescent="0.35">
      <c r="A41" s="1" t="s">
        <v>26</v>
      </c>
      <c r="B41" s="23">
        <v>17.399999999999999</v>
      </c>
      <c r="C41" s="23">
        <v>25.5</v>
      </c>
      <c r="D41" s="23">
        <v>20.100000000000001</v>
      </c>
      <c r="E41" s="23">
        <v>11.717817800892306</v>
      </c>
      <c r="F41" s="23">
        <v>19.517988116236925</v>
      </c>
      <c r="G41" s="23">
        <v>14.37063943803224</v>
      </c>
      <c r="H41" s="23">
        <v>15.164380434588425</v>
      </c>
      <c r="I41" s="23">
        <v>22.823314882908345</v>
      </c>
      <c r="J41" s="23">
        <v>17.756907357979689</v>
      </c>
    </row>
    <row r="42" spans="1:10" ht="15.6" customHeight="1" thickBot="1" x14ac:dyDescent="0.35">
      <c r="A42" s="1" t="s">
        <v>14</v>
      </c>
      <c r="B42" s="23">
        <v>25.6</v>
      </c>
      <c r="C42" s="23">
        <v>31.1</v>
      </c>
      <c r="D42" s="23">
        <v>28.4</v>
      </c>
      <c r="E42" s="23">
        <v>20.077590074886032</v>
      </c>
      <c r="F42" s="23">
        <v>24.255421600610156</v>
      </c>
      <c r="G42" s="23">
        <v>22.185186307184996</v>
      </c>
      <c r="H42" s="23">
        <v>22.31331812764628</v>
      </c>
      <c r="I42" s="23">
        <v>26.388251560366122</v>
      </c>
      <c r="J42" s="23">
        <v>24.367352866755621</v>
      </c>
    </row>
    <row r="43" spans="1:10" ht="15.6" customHeight="1" x14ac:dyDescent="0.3">
      <c r="A43" s="30" t="s">
        <v>122</v>
      </c>
      <c r="B43" s="30"/>
      <c r="C43" s="30"/>
      <c r="D43" s="73"/>
      <c r="E43" s="73"/>
      <c r="F43" s="73"/>
      <c r="G43" s="73"/>
      <c r="H43" s="73"/>
      <c r="I43" s="73"/>
      <c r="J43" s="73"/>
    </row>
  </sheetData>
  <mergeCells count="9">
    <mergeCell ref="A26:J26"/>
    <mergeCell ref="A29:J29"/>
    <mergeCell ref="A35:J35"/>
    <mergeCell ref="A2:G2"/>
    <mergeCell ref="B3:D3"/>
    <mergeCell ref="E3:G3"/>
    <mergeCell ref="H3:J3"/>
    <mergeCell ref="A5:J5"/>
    <mergeCell ref="A3:A4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"/>
  <sheetViews>
    <sheetView topLeftCell="A4" workbookViewId="0">
      <selection activeCell="A17" sqref="A17"/>
    </sheetView>
  </sheetViews>
  <sheetFormatPr baseColWidth="10" defaultColWidth="11.5546875" defaultRowHeight="15.6" x14ac:dyDescent="0.3"/>
  <cols>
    <col min="1" max="1" width="30.21875" style="15" customWidth="1"/>
    <col min="2" max="2" width="18.44140625" style="15" customWidth="1"/>
    <col min="3" max="5" width="11.5546875" style="15"/>
    <col min="6" max="6" width="13.5546875" style="15" bestFit="1" customWidth="1"/>
    <col min="7" max="16384" width="11.5546875" style="15"/>
  </cols>
  <sheetData>
    <row r="1" spans="1:7" ht="48" customHeight="1" x14ac:dyDescent="0.3">
      <c r="A1" s="105" t="s">
        <v>59</v>
      </c>
      <c r="B1" s="105"/>
      <c r="C1" s="105"/>
      <c r="D1" s="105"/>
      <c r="E1" s="105"/>
      <c r="F1" s="105"/>
      <c r="G1" s="105"/>
    </row>
    <row r="2" spans="1:7" ht="15" customHeight="1" x14ac:dyDescent="0.3">
      <c r="A2" s="17"/>
      <c r="B2" s="17"/>
      <c r="C2" s="17"/>
      <c r="D2" s="17"/>
      <c r="E2" s="17"/>
      <c r="F2" s="17"/>
      <c r="G2" s="17"/>
    </row>
    <row r="3" spans="1:7" ht="15.75" customHeight="1" x14ac:dyDescent="0.3">
      <c r="A3" s="27" t="s">
        <v>129</v>
      </c>
      <c r="B3" s="27" t="s">
        <v>28</v>
      </c>
      <c r="C3" s="27" t="s">
        <v>60</v>
      </c>
      <c r="D3" s="27" t="s">
        <v>61</v>
      </c>
      <c r="E3" s="27" t="s">
        <v>62</v>
      </c>
      <c r="F3" s="27" t="s">
        <v>102</v>
      </c>
      <c r="G3" s="27" t="s">
        <v>14</v>
      </c>
    </row>
    <row r="4" spans="1:7" ht="15" customHeight="1" x14ac:dyDescent="0.3">
      <c r="A4" s="113" t="s">
        <v>0</v>
      </c>
      <c r="B4" s="113"/>
      <c r="C4" s="113"/>
      <c r="D4" s="113"/>
      <c r="E4" s="113"/>
      <c r="F4" s="113"/>
      <c r="G4" s="113"/>
    </row>
    <row r="5" spans="1:7" x14ac:dyDescent="0.3">
      <c r="A5" s="28" t="s">
        <v>1</v>
      </c>
      <c r="B5" s="29">
        <v>26.4</v>
      </c>
      <c r="C5" s="29">
        <v>18.2</v>
      </c>
      <c r="D5" s="29">
        <v>17.3</v>
      </c>
      <c r="E5" s="29">
        <v>13.8</v>
      </c>
      <c r="F5" s="29">
        <v>35.5</v>
      </c>
      <c r="G5" s="29">
        <v>18.5</v>
      </c>
    </row>
    <row r="6" spans="1:7" x14ac:dyDescent="0.3">
      <c r="A6" s="28" t="s">
        <v>2</v>
      </c>
      <c r="B6" s="29">
        <v>18.100000000000001</v>
      </c>
      <c r="C6" s="29">
        <v>19.100000000000001</v>
      </c>
      <c r="D6" s="29">
        <v>18.600000000000001</v>
      </c>
      <c r="E6" s="29">
        <v>21.2</v>
      </c>
      <c r="F6" s="29">
        <v>46.2</v>
      </c>
      <c r="G6" s="29">
        <v>21.6</v>
      </c>
    </row>
    <row r="7" spans="1:7" x14ac:dyDescent="0.3">
      <c r="A7" s="28" t="s">
        <v>3</v>
      </c>
      <c r="B7" s="29">
        <v>31.4</v>
      </c>
      <c r="C7" s="29">
        <v>23.3</v>
      </c>
      <c r="D7" s="29">
        <v>21.5</v>
      </c>
      <c r="E7" s="29">
        <v>18.7</v>
      </c>
      <c r="F7" s="29">
        <v>44.7</v>
      </c>
      <c r="G7" s="29">
        <v>23.5</v>
      </c>
    </row>
    <row r="8" spans="1:7" x14ac:dyDescent="0.3">
      <c r="A8" s="28" t="s">
        <v>4</v>
      </c>
      <c r="B8" s="29">
        <v>25.3</v>
      </c>
      <c r="C8" s="29">
        <v>23.2</v>
      </c>
      <c r="D8" s="29">
        <v>15.7</v>
      </c>
      <c r="E8" s="29">
        <v>14.5</v>
      </c>
      <c r="F8" s="29">
        <v>36.9</v>
      </c>
      <c r="G8" s="29">
        <v>19.899999999999999</v>
      </c>
    </row>
    <row r="9" spans="1:7" x14ac:dyDescent="0.3">
      <c r="A9" s="28" t="s">
        <v>5</v>
      </c>
      <c r="B9" s="29">
        <v>45.5</v>
      </c>
      <c r="C9" s="29">
        <v>39.299999999999997</v>
      </c>
      <c r="D9" s="29">
        <v>32.799999999999997</v>
      </c>
      <c r="E9" s="29">
        <v>40.299999999999997</v>
      </c>
      <c r="F9" s="29">
        <v>66.599999999999994</v>
      </c>
      <c r="G9" s="29">
        <v>42</v>
      </c>
    </row>
    <row r="10" spans="1:7" x14ac:dyDescent="0.3">
      <c r="A10" s="28" t="s">
        <v>6</v>
      </c>
      <c r="B10" s="29">
        <v>44.1</v>
      </c>
      <c r="C10" s="29">
        <v>45.2</v>
      </c>
      <c r="D10" s="29">
        <v>31.7</v>
      </c>
      <c r="E10" s="29">
        <v>42.8</v>
      </c>
      <c r="F10" s="29">
        <v>59.6</v>
      </c>
      <c r="G10" s="29">
        <v>43.1</v>
      </c>
    </row>
    <row r="11" spans="1:7" x14ac:dyDescent="0.3">
      <c r="A11" s="28" t="s">
        <v>7</v>
      </c>
      <c r="B11" s="29">
        <v>37.5</v>
      </c>
      <c r="C11" s="29">
        <v>23.7</v>
      </c>
      <c r="D11" s="29">
        <v>21.7</v>
      </c>
      <c r="E11" s="29">
        <v>35.5</v>
      </c>
      <c r="F11" s="29">
        <v>73.2</v>
      </c>
      <c r="G11" s="29">
        <v>33.299999999999997</v>
      </c>
    </row>
    <row r="12" spans="1:7" x14ac:dyDescent="0.3">
      <c r="A12" s="28" t="s">
        <v>8</v>
      </c>
      <c r="B12" s="29">
        <v>26.8</v>
      </c>
      <c r="C12" s="29">
        <v>41.4</v>
      </c>
      <c r="D12" s="29">
        <v>43.6</v>
      </c>
      <c r="E12" s="29">
        <v>50.9</v>
      </c>
      <c r="F12" s="29">
        <v>70.400000000000006</v>
      </c>
      <c r="G12" s="29">
        <v>43.9</v>
      </c>
    </row>
    <row r="13" spans="1:7" x14ac:dyDescent="0.3">
      <c r="A13" s="28" t="s">
        <v>104</v>
      </c>
      <c r="B13" s="29">
        <v>73.400000000000006</v>
      </c>
      <c r="C13" s="29">
        <v>63.7</v>
      </c>
      <c r="D13" s="29">
        <v>60.1</v>
      </c>
      <c r="E13" s="29">
        <v>52.3</v>
      </c>
      <c r="F13" s="29">
        <v>55.3</v>
      </c>
      <c r="G13" s="29">
        <v>61.4</v>
      </c>
    </row>
    <row r="14" spans="1:7" x14ac:dyDescent="0.3">
      <c r="A14" s="28" t="s">
        <v>84</v>
      </c>
      <c r="B14" s="29">
        <v>32.200000000000003</v>
      </c>
      <c r="C14" s="29">
        <v>17</v>
      </c>
      <c r="D14" s="29">
        <v>14.8</v>
      </c>
      <c r="E14" s="29">
        <v>26.3</v>
      </c>
      <c r="F14" s="29">
        <v>83.8</v>
      </c>
      <c r="G14" s="29">
        <v>26.9</v>
      </c>
    </row>
    <row r="15" spans="1:7" x14ac:dyDescent="0.3">
      <c r="A15" s="28" t="s">
        <v>105</v>
      </c>
      <c r="B15" s="29">
        <v>15.7</v>
      </c>
      <c r="C15" s="29">
        <v>22.9</v>
      </c>
      <c r="D15" s="29">
        <v>34.5</v>
      </c>
      <c r="E15" s="29">
        <v>32.700000000000003</v>
      </c>
      <c r="F15" s="29">
        <v>64.8</v>
      </c>
      <c r="G15" s="29">
        <v>29.1</v>
      </c>
    </row>
    <row r="16" spans="1:7" x14ac:dyDescent="0.3">
      <c r="A16" s="28" t="s">
        <v>106</v>
      </c>
      <c r="B16" s="29">
        <v>23.2</v>
      </c>
      <c r="C16" s="29">
        <v>22.6</v>
      </c>
      <c r="D16" s="29">
        <v>18.7</v>
      </c>
      <c r="E16" s="29">
        <v>20.100000000000001</v>
      </c>
      <c r="F16" s="29">
        <v>47.7</v>
      </c>
      <c r="G16" s="29">
        <v>22.5</v>
      </c>
    </row>
    <row r="17" spans="1:7" x14ac:dyDescent="0.3">
      <c r="A17" s="28" t="s">
        <v>133</v>
      </c>
      <c r="B17" s="29">
        <v>27.2</v>
      </c>
      <c r="C17" s="29">
        <v>22.8</v>
      </c>
      <c r="D17" s="29">
        <v>18.5</v>
      </c>
      <c r="E17" s="29">
        <v>17.7</v>
      </c>
      <c r="F17" s="29">
        <v>34.299999999999997</v>
      </c>
      <c r="G17" s="29">
        <v>21.6</v>
      </c>
    </row>
    <row r="18" spans="1:7" x14ac:dyDescent="0.3">
      <c r="A18" s="28" t="s">
        <v>117</v>
      </c>
      <c r="B18" s="29">
        <v>33.200000000000003</v>
      </c>
      <c r="C18" s="29">
        <v>26.6</v>
      </c>
      <c r="D18" s="29">
        <v>21.5</v>
      </c>
      <c r="E18" s="29">
        <v>30.9</v>
      </c>
      <c r="F18" s="29">
        <v>70.8</v>
      </c>
      <c r="G18" s="29">
        <v>31.4</v>
      </c>
    </row>
    <row r="19" spans="1:7" x14ac:dyDescent="0.3">
      <c r="A19" s="28" t="s">
        <v>107</v>
      </c>
      <c r="B19" s="29">
        <v>14.9</v>
      </c>
      <c r="C19" s="29">
        <v>15.6</v>
      </c>
      <c r="D19" s="29">
        <v>20.399999999999999</v>
      </c>
      <c r="E19" s="29">
        <v>14.8</v>
      </c>
      <c r="F19" s="29">
        <v>32.1</v>
      </c>
      <c r="G19" s="29">
        <v>16.5</v>
      </c>
    </row>
    <row r="20" spans="1:7" x14ac:dyDescent="0.3">
      <c r="A20" s="28" t="s">
        <v>108</v>
      </c>
      <c r="B20" s="29">
        <v>34</v>
      </c>
      <c r="C20" s="29">
        <v>23.1</v>
      </c>
      <c r="D20" s="29">
        <v>13</v>
      </c>
      <c r="E20" s="29">
        <v>22.7</v>
      </c>
      <c r="F20" s="29">
        <v>39.5</v>
      </c>
      <c r="G20" s="29">
        <v>24.8</v>
      </c>
    </row>
    <row r="21" spans="1:7" x14ac:dyDescent="0.3">
      <c r="A21" s="28" t="s">
        <v>109</v>
      </c>
      <c r="B21" s="29">
        <v>33.5</v>
      </c>
      <c r="C21" s="29">
        <v>18.600000000000001</v>
      </c>
      <c r="D21" s="29">
        <v>18.399999999999999</v>
      </c>
      <c r="E21" s="29">
        <v>18.8</v>
      </c>
      <c r="F21" s="29">
        <v>41</v>
      </c>
      <c r="G21" s="29">
        <v>23</v>
      </c>
    </row>
    <row r="22" spans="1:7" x14ac:dyDescent="0.3">
      <c r="A22" s="28" t="s">
        <v>110</v>
      </c>
      <c r="B22" s="29">
        <v>65.900000000000006</v>
      </c>
      <c r="C22" s="29">
        <v>50.3</v>
      </c>
      <c r="D22" s="29">
        <v>40.200000000000003</v>
      </c>
      <c r="E22" s="29">
        <v>55.2</v>
      </c>
      <c r="F22" s="29">
        <v>82.6</v>
      </c>
      <c r="G22" s="29">
        <v>56.8</v>
      </c>
    </row>
    <row r="23" spans="1:7" x14ac:dyDescent="0.3">
      <c r="A23" s="28" t="s">
        <v>111</v>
      </c>
      <c r="B23" s="29">
        <v>35.1</v>
      </c>
      <c r="C23" s="29">
        <v>38.700000000000003</v>
      </c>
      <c r="D23" s="29">
        <v>40</v>
      </c>
      <c r="E23" s="29">
        <v>34.4</v>
      </c>
      <c r="F23" s="29">
        <v>51.5</v>
      </c>
      <c r="G23" s="29">
        <v>37.299999999999997</v>
      </c>
    </row>
    <row r="24" spans="1:7" x14ac:dyDescent="0.3">
      <c r="A24" s="28" t="s">
        <v>9</v>
      </c>
      <c r="B24" s="29">
        <v>23.3</v>
      </c>
      <c r="C24" s="29">
        <v>17.2</v>
      </c>
      <c r="D24" s="29">
        <v>16</v>
      </c>
      <c r="E24" s="29">
        <v>16.3</v>
      </c>
      <c r="F24" s="29">
        <v>43.5</v>
      </c>
      <c r="G24" s="29">
        <v>18.8</v>
      </c>
    </row>
    <row r="25" spans="1:7" x14ac:dyDescent="0.3">
      <c r="A25" s="113" t="s">
        <v>10</v>
      </c>
      <c r="B25" s="113"/>
      <c r="C25" s="113"/>
      <c r="D25" s="113"/>
      <c r="E25" s="113"/>
      <c r="F25" s="113"/>
      <c r="G25" s="113"/>
    </row>
    <row r="26" spans="1:7" x14ac:dyDescent="0.3">
      <c r="A26" s="28" t="s">
        <v>11</v>
      </c>
      <c r="B26" s="29">
        <v>29.2</v>
      </c>
      <c r="C26" s="29">
        <v>22.1</v>
      </c>
      <c r="D26" s="29">
        <v>18.8</v>
      </c>
      <c r="E26" s="29">
        <v>21</v>
      </c>
      <c r="F26" s="29">
        <v>49.9</v>
      </c>
      <c r="G26" s="29">
        <v>23.8</v>
      </c>
    </row>
    <row r="27" spans="1:7" x14ac:dyDescent="0.3">
      <c r="A27" s="28" t="s">
        <v>63</v>
      </c>
      <c r="B27" s="29">
        <v>23.3</v>
      </c>
      <c r="C27" s="29">
        <v>17.2</v>
      </c>
      <c r="D27" s="29">
        <v>16</v>
      </c>
      <c r="E27" s="29">
        <v>16.3</v>
      </c>
      <c r="F27" s="29">
        <v>43.5</v>
      </c>
      <c r="G27" s="29">
        <v>18.8</v>
      </c>
    </row>
    <row r="28" spans="1:7" x14ac:dyDescent="0.3">
      <c r="A28" s="28" t="s">
        <v>64</v>
      </c>
      <c r="B28" s="29">
        <v>33.9</v>
      </c>
      <c r="C28" s="29">
        <v>26.4</v>
      </c>
      <c r="D28" s="29">
        <v>21.5</v>
      </c>
      <c r="E28" s="29">
        <v>25.7</v>
      </c>
      <c r="F28" s="29">
        <v>55.5</v>
      </c>
      <c r="G28" s="29">
        <v>28.3</v>
      </c>
    </row>
    <row r="29" spans="1:7" x14ac:dyDescent="0.3">
      <c r="A29" s="28" t="s">
        <v>12</v>
      </c>
      <c r="B29" s="29">
        <v>27.2</v>
      </c>
      <c r="C29" s="29">
        <v>24.8</v>
      </c>
      <c r="D29" s="29">
        <v>21.9</v>
      </c>
      <c r="E29" s="29">
        <v>21.8</v>
      </c>
      <c r="F29" s="29">
        <v>43.3</v>
      </c>
      <c r="G29" s="29">
        <v>24.8</v>
      </c>
    </row>
    <row r="30" spans="1:7" ht="18" customHeight="1" x14ac:dyDescent="0.3">
      <c r="A30" s="113" t="s">
        <v>103</v>
      </c>
      <c r="B30" s="113"/>
      <c r="C30" s="113"/>
      <c r="D30" s="113"/>
      <c r="E30" s="113"/>
      <c r="F30" s="113"/>
      <c r="G30" s="113"/>
    </row>
    <row r="31" spans="1:7" ht="16.350000000000001" customHeight="1" x14ac:dyDescent="0.3">
      <c r="A31" s="28" t="s">
        <v>24</v>
      </c>
      <c r="B31" s="29">
        <v>27.8</v>
      </c>
      <c r="C31" s="29">
        <v>24.5</v>
      </c>
      <c r="D31" s="29">
        <v>20</v>
      </c>
      <c r="E31" s="29">
        <v>21.2</v>
      </c>
      <c r="F31" s="29">
        <v>45.6</v>
      </c>
      <c r="G31" s="29">
        <v>24.4</v>
      </c>
    </row>
    <row r="32" spans="1:7" ht="18" customHeight="1" x14ac:dyDescent="0.3">
      <c r="A32" s="28" t="s">
        <v>65</v>
      </c>
      <c r="B32" s="29">
        <v>26.9</v>
      </c>
      <c r="C32" s="29">
        <v>22.9</v>
      </c>
      <c r="D32" s="29">
        <v>24.8</v>
      </c>
      <c r="E32" s="29">
        <v>23.7</v>
      </c>
      <c r="F32" s="29">
        <v>47</v>
      </c>
      <c r="G32" s="29">
        <v>25.4</v>
      </c>
    </row>
    <row r="33" spans="1:7" ht="18" customHeight="1" x14ac:dyDescent="0.3">
      <c r="A33" s="28" t="s">
        <v>25</v>
      </c>
      <c r="B33" s="29">
        <v>27.4</v>
      </c>
      <c r="C33" s="29">
        <v>21.8</v>
      </c>
      <c r="D33" s="29">
        <v>19.7</v>
      </c>
      <c r="E33" s="29">
        <v>22.5</v>
      </c>
      <c r="F33" s="29">
        <v>43.5</v>
      </c>
      <c r="G33" s="29">
        <v>24.1</v>
      </c>
    </row>
    <row r="34" spans="1:7" ht="18" customHeight="1" x14ac:dyDescent="0.3">
      <c r="A34" s="28" t="s">
        <v>115</v>
      </c>
      <c r="B34" s="29">
        <v>27</v>
      </c>
      <c r="C34" s="29">
        <v>24</v>
      </c>
      <c r="D34" s="29">
        <v>23</v>
      </c>
      <c r="E34" s="29">
        <v>19</v>
      </c>
      <c r="F34" s="29">
        <v>47.4</v>
      </c>
      <c r="G34" s="29">
        <v>23</v>
      </c>
    </row>
    <row r="35" spans="1:7" ht="26.4" x14ac:dyDescent="0.3">
      <c r="A35" s="28" t="s">
        <v>116</v>
      </c>
      <c r="B35" s="29">
        <v>33.5</v>
      </c>
      <c r="C35" s="29">
        <v>21.8</v>
      </c>
      <c r="D35" s="29">
        <v>21.9</v>
      </c>
      <c r="E35" s="29">
        <v>21.4</v>
      </c>
      <c r="F35" s="29">
        <v>43.1</v>
      </c>
      <c r="G35" s="29">
        <v>24.5</v>
      </c>
    </row>
    <row r="36" spans="1:7" x14ac:dyDescent="0.3">
      <c r="A36" s="28" t="s">
        <v>26</v>
      </c>
      <c r="B36" s="29">
        <v>27.9</v>
      </c>
      <c r="C36" s="29">
        <v>20.399999999999999</v>
      </c>
      <c r="D36" s="29">
        <v>18.399999999999999</v>
      </c>
      <c r="E36" s="29">
        <v>18.8</v>
      </c>
      <c r="F36" s="29">
        <v>48.4</v>
      </c>
      <c r="G36" s="29">
        <v>22.1</v>
      </c>
    </row>
    <row r="37" spans="1:7" x14ac:dyDescent="0.3">
      <c r="A37" s="28" t="s">
        <v>66</v>
      </c>
      <c r="B37" s="29">
        <v>27.9</v>
      </c>
      <c r="C37" s="29">
        <v>23.8</v>
      </c>
      <c r="D37" s="29">
        <v>20.6</v>
      </c>
      <c r="E37" s="29">
        <v>21.5</v>
      </c>
      <c r="F37" s="29">
        <v>45.6</v>
      </c>
      <c r="G37" s="29">
        <v>24.4</v>
      </c>
    </row>
    <row r="38" spans="1:7" s="18" customFormat="1" ht="13.8" x14ac:dyDescent="0.3">
      <c r="A38" s="44" t="s">
        <v>122</v>
      </c>
      <c r="B38" s="44"/>
    </row>
  </sheetData>
  <mergeCells count="4">
    <mergeCell ref="A1:G1"/>
    <mergeCell ref="A4:G4"/>
    <mergeCell ref="A25:G25"/>
    <mergeCell ref="A30:G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F38"/>
  <sheetViews>
    <sheetView zoomScale="90" zoomScaleNormal="90" workbookViewId="0">
      <selection activeCell="A18" sqref="A18"/>
    </sheetView>
  </sheetViews>
  <sheetFormatPr baseColWidth="10" defaultColWidth="8.77734375" defaultRowHeight="15.6" x14ac:dyDescent="0.3"/>
  <cols>
    <col min="1" max="1" width="14.21875" style="15" customWidth="1"/>
    <col min="2" max="2" width="10.44140625" style="15" customWidth="1"/>
    <col min="3" max="3" width="8.77734375" style="15" customWidth="1"/>
    <col min="4" max="4" width="10.77734375" style="15" customWidth="1"/>
    <col min="5" max="9" width="8.77734375" style="15" customWidth="1"/>
    <col min="10" max="10" width="11.21875" style="15" customWidth="1"/>
    <col min="11" max="15" width="8.77734375" style="15" customWidth="1"/>
    <col min="16" max="17" width="9.5546875" style="15" customWidth="1"/>
    <col min="18" max="19" width="10.5546875" style="15" customWidth="1"/>
    <col min="20" max="21" width="12.77734375" style="15" customWidth="1"/>
    <col min="22" max="25" width="9.5546875" style="15" customWidth="1"/>
    <col min="26" max="27" width="12.44140625" style="15" customWidth="1"/>
    <col min="28" max="29" width="9.5546875" style="15" customWidth="1"/>
    <col min="30" max="30" width="13" style="15" customWidth="1"/>
    <col min="31" max="31" width="13.5546875" style="15" customWidth="1"/>
    <col min="32" max="257" width="8.77734375" style="15"/>
    <col min="258" max="258" width="18.21875" style="15" customWidth="1"/>
    <col min="259" max="259" width="22.5546875" style="15" customWidth="1"/>
    <col min="260" max="263" width="9.5546875" style="15" customWidth="1"/>
    <col min="264" max="265" width="13.5546875" style="15" customWidth="1"/>
    <col min="266" max="267" width="9.5546875" style="15" customWidth="1"/>
    <col min="268" max="269" width="10.5546875" style="15" customWidth="1"/>
    <col min="270" max="271" width="13.5546875" style="15" customWidth="1"/>
    <col min="272" max="273" width="9.5546875" style="15" customWidth="1"/>
    <col min="274" max="275" width="10.5546875" style="15" customWidth="1"/>
    <col min="276" max="277" width="12.77734375" style="15" customWidth="1"/>
    <col min="278" max="281" width="9.5546875" style="15" customWidth="1"/>
    <col min="282" max="283" width="12.44140625" style="15" customWidth="1"/>
    <col min="284" max="285" width="9.5546875" style="15" customWidth="1"/>
    <col min="286" max="286" width="13" style="15" customWidth="1"/>
    <col min="287" max="287" width="13.5546875" style="15" customWidth="1"/>
    <col min="288" max="513" width="8.77734375" style="15"/>
    <col min="514" max="514" width="18.21875" style="15" customWidth="1"/>
    <col min="515" max="515" width="22.5546875" style="15" customWidth="1"/>
    <col min="516" max="519" width="9.5546875" style="15" customWidth="1"/>
    <col min="520" max="521" width="13.5546875" style="15" customWidth="1"/>
    <col min="522" max="523" width="9.5546875" style="15" customWidth="1"/>
    <col min="524" max="525" width="10.5546875" style="15" customWidth="1"/>
    <col min="526" max="527" width="13.5546875" style="15" customWidth="1"/>
    <col min="528" max="529" width="9.5546875" style="15" customWidth="1"/>
    <col min="530" max="531" width="10.5546875" style="15" customWidth="1"/>
    <col min="532" max="533" width="12.77734375" style="15" customWidth="1"/>
    <col min="534" max="537" width="9.5546875" style="15" customWidth="1"/>
    <col min="538" max="539" width="12.44140625" style="15" customWidth="1"/>
    <col min="540" max="541" width="9.5546875" style="15" customWidth="1"/>
    <col min="542" max="542" width="13" style="15" customWidth="1"/>
    <col min="543" max="543" width="13.5546875" style="15" customWidth="1"/>
    <col min="544" max="769" width="8.77734375" style="15"/>
    <col min="770" max="770" width="18.21875" style="15" customWidth="1"/>
    <col min="771" max="771" width="22.5546875" style="15" customWidth="1"/>
    <col min="772" max="775" width="9.5546875" style="15" customWidth="1"/>
    <col min="776" max="777" width="13.5546875" style="15" customWidth="1"/>
    <col min="778" max="779" width="9.5546875" style="15" customWidth="1"/>
    <col min="780" max="781" width="10.5546875" style="15" customWidth="1"/>
    <col min="782" max="783" width="13.5546875" style="15" customWidth="1"/>
    <col min="784" max="785" width="9.5546875" style="15" customWidth="1"/>
    <col min="786" max="787" width="10.5546875" style="15" customWidth="1"/>
    <col min="788" max="789" width="12.77734375" style="15" customWidth="1"/>
    <col min="790" max="793" width="9.5546875" style="15" customWidth="1"/>
    <col min="794" max="795" width="12.44140625" style="15" customWidth="1"/>
    <col min="796" max="797" width="9.5546875" style="15" customWidth="1"/>
    <col min="798" max="798" width="13" style="15" customWidth="1"/>
    <col min="799" max="799" width="13.5546875" style="15" customWidth="1"/>
    <col min="800" max="1025" width="8.77734375" style="15"/>
    <col min="1026" max="1026" width="18.21875" style="15" customWidth="1"/>
    <col min="1027" max="1027" width="22.5546875" style="15" customWidth="1"/>
    <col min="1028" max="1031" width="9.5546875" style="15" customWidth="1"/>
    <col min="1032" max="1033" width="13.5546875" style="15" customWidth="1"/>
    <col min="1034" max="1035" width="9.5546875" style="15" customWidth="1"/>
    <col min="1036" max="1037" width="10.5546875" style="15" customWidth="1"/>
    <col min="1038" max="1039" width="13.5546875" style="15" customWidth="1"/>
    <col min="1040" max="1041" width="9.5546875" style="15" customWidth="1"/>
    <col min="1042" max="1043" width="10.5546875" style="15" customWidth="1"/>
    <col min="1044" max="1045" width="12.77734375" style="15" customWidth="1"/>
    <col min="1046" max="1049" width="9.5546875" style="15" customWidth="1"/>
    <col min="1050" max="1051" width="12.44140625" style="15" customWidth="1"/>
    <col min="1052" max="1053" width="9.5546875" style="15" customWidth="1"/>
    <col min="1054" max="1054" width="13" style="15" customWidth="1"/>
    <col min="1055" max="1055" width="13.5546875" style="15" customWidth="1"/>
    <col min="1056" max="1281" width="8.77734375" style="15"/>
    <col min="1282" max="1282" width="18.21875" style="15" customWidth="1"/>
    <col min="1283" max="1283" width="22.5546875" style="15" customWidth="1"/>
    <col min="1284" max="1287" width="9.5546875" style="15" customWidth="1"/>
    <col min="1288" max="1289" width="13.5546875" style="15" customWidth="1"/>
    <col min="1290" max="1291" width="9.5546875" style="15" customWidth="1"/>
    <col min="1292" max="1293" width="10.5546875" style="15" customWidth="1"/>
    <col min="1294" max="1295" width="13.5546875" style="15" customWidth="1"/>
    <col min="1296" max="1297" width="9.5546875" style="15" customWidth="1"/>
    <col min="1298" max="1299" width="10.5546875" style="15" customWidth="1"/>
    <col min="1300" max="1301" width="12.77734375" style="15" customWidth="1"/>
    <col min="1302" max="1305" width="9.5546875" style="15" customWidth="1"/>
    <col min="1306" max="1307" width="12.44140625" style="15" customWidth="1"/>
    <col min="1308" max="1309" width="9.5546875" style="15" customWidth="1"/>
    <col min="1310" max="1310" width="13" style="15" customWidth="1"/>
    <col min="1311" max="1311" width="13.5546875" style="15" customWidth="1"/>
    <col min="1312" max="1537" width="8.77734375" style="15"/>
    <col min="1538" max="1538" width="18.21875" style="15" customWidth="1"/>
    <col min="1539" max="1539" width="22.5546875" style="15" customWidth="1"/>
    <col min="1540" max="1543" width="9.5546875" style="15" customWidth="1"/>
    <col min="1544" max="1545" width="13.5546875" style="15" customWidth="1"/>
    <col min="1546" max="1547" width="9.5546875" style="15" customWidth="1"/>
    <col min="1548" max="1549" width="10.5546875" style="15" customWidth="1"/>
    <col min="1550" max="1551" width="13.5546875" style="15" customWidth="1"/>
    <col min="1552" max="1553" width="9.5546875" style="15" customWidth="1"/>
    <col min="1554" max="1555" width="10.5546875" style="15" customWidth="1"/>
    <col min="1556" max="1557" width="12.77734375" style="15" customWidth="1"/>
    <col min="1558" max="1561" width="9.5546875" style="15" customWidth="1"/>
    <col min="1562" max="1563" width="12.44140625" style="15" customWidth="1"/>
    <col min="1564" max="1565" width="9.5546875" style="15" customWidth="1"/>
    <col min="1566" max="1566" width="13" style="15" customWidth="1"/>
    <col min="1567" max="1567" width="13.5546875" style="15" customWidth="1"/>
    <col min="1568" max="1793" width="8.77734375" style="15"/>
    <col min="1794" max="1794" width="18.21875" style="15" customWidth="1"/>
    <col min="1795" max="1795" width="22.5546875" style="15" customWidth="1"/>
    <col min="1796" max="1799" width="9.5546875" style="15" customWidth="1"/>
    <col min="1800" max="1801" width="13.5546875" style="15" customWidth="1"/>
    <col min="1802" max="1803" width="9.5546875" style="15" customWidth="1"/>
    <col min="1804" max="1805" width="10.5546875" style="15" customWidth="1"/>
    <col min="1806" max="1807" width="13.5546875" style="15" customWidth="1"/>
    <col min="1808" max="1809" width="9.5546875" style="15" customWidth="1"/>
    <col min="1810" max="1811" width="10.5546875" style="15" customWidth="1"/>
    <col min="1812" max="1813" width="12.77734375" style="15" customWidth="1"/>
    <col min="1814" max="1817" width="9.5546875" style="15" customWidth="1"/>
    <col min="1818" max="1819" width="12.44140625" style="15" customWidth="1"/>
    <col min="1820" max="1821" width="9.5546875" style="15" customWidth="1"/>
    <col min="1822" max="1822" width="13" style="15" customWidth="1"/>
    <col min="1823" max="1823" width="13.5546875" style="15" customWidth="1"/>
    <col min="1824" max="2049" width="8.77734375" style="15"/>
    <col min="2050" max="2050" width="18.21875" style="15" customWidth="1"/>
    <col min="2051" max="2051" width="22.5546875" style="15" customWidth="1"/>
    <col min="2052" max="2055" width="9.5546875" style="15" customWidth="1"/>
    <col min="2056" max="2057" width="13.5546875" style="15" customWidth="1"/>
    <col min="2058" max="2059" width="9.5546875" style="15" customWidth="1"/>
    <col min="2060" max="2061" width="10.5546875" style="15" customWidth="1"/>
    <col min="2062" max="2063" width="13.5546875" style="15" customWidth="1"/>
    <col min="2064" max="2065" width="9.5546875" style="15" customWidth="1"/>
    <col min="2066" max="2067" width="10.5546875" style="15" customWidth="1"/>
    <col min="2068" max="2069" width="12.77734375" style="15" customWidth="1"/>
    <col min="2070" max="2073" width="9.5546875" style="15" customWidth="1"/>
    <col min="2074" max="2075" width="12.44140625" style="15" customWidth="1"/>
    <col min="2076" max="2077" width="9.5546875" style="15" customWidth="1"/>
    <col min="2078" max="2078" width="13" style="15" customWidth="1"/>
    <col min="2079" max="2079" width="13.5546875" style="15" customWidth="1"/>
    <col min="2080" max="2305" width="8.77734375" style="15"/>
    <col min="2306" max="2306" width="18.21875" style="15" customWidth="1"/>
    <col min="2307" max="2307" width="22.5546875" style="15" customWidth="1"/>
    <col min="2308" max="2311" width="9.5546875" style="15" customWidth="1"/>
    <col min="2312" max="2313" width="13.5546875" style="15" customWidth="1"/>
    <col min="2314" max="2315" width="9.5546875" style="15" customWidth="1"/>
    <col min="2316" max="2317" width="10.5546875" style="15" customWidth="1"/>
    <col min="2318" max="2319" width="13.5546875" style="15" customWidth="1"/>
    <col min="2320" max="2321" width="9.5546875" style="15" customWidth="1"/>
    <col min="2322" max="2323" width="10.5546875" style="15" customWidth="1"/>
    <col min="2324" max="2325" width="12.77734375" style="15" customWidth="1"/>
    <col min="2326" max="2329" width="9.5546875" style="15" customWidth="1"/>
    <col min="2330" max="2331" width="12.44140625" style="15" customWidth="1"/>
    <col min="2332" max="2333" width="9.5546875" style="15" customWidth="1"/>
    <col min="2334" max="2334" width="13" style="15" customWidth="1"/>
    <col min="2335" max="2335" width="13.5546875" style="15" customWidth="1"/>
    <col min="2336" max="2561" width="8.77734375" style="15"/>
    <col min="2562" max="2562" width="18.21875" style="15" customWidth="1"/>
    <col min="2563" max="2563" width="22.5546875" style="15" customWidth="1"/>
    <col min="2564" max="2567" width="9.5546875" style="15" customWidth="1"/>
    <col min="2568" max="2569" width="13.5546875" style="15" customWidth="1"/>
    <col min="2570" max="2571" width="9.5546875" style="15" customWidth="1"/>
    <col min="2572" max="2573" width="10.5546875" style="15" customWidth="1"/>
    <col min="2574" max="2575" width="13.5546875" style="15" customWidth="1"/>
    <col min="2576" max="2577" width="9.5546875" style="15" customWidth="1"/>
    <col min="2578" max="2579" width="10.5546875" style="15" customWidth="1"/>
    <col min="2580" max="2581" width="12.77734375" style="15" customWidth="1"/>
    <col min="2582" max="2585" width="9.5546875" style="15" customWidth="1"/>
    <col min="2586" max="2587" width="12.44140625" style="15" customWidth="1"/>
    <col min="2588" max="2589" width="9.5546875" style="15" customWidth="1"/>
    <col min="2590" max="2590" width="13" style="15" customWidth="1"/>
    <col min="2591" max="2591" width="13.5546875" style="15" customWidth="1"/>
    <col min="2592" max="2817" width="8.77734375" style="15"/>
    <col min="2818" max="2818" width="18.21875" style="15" customWidth="1"/>
    <col min="2819" max="2819" width="22.5546875" style="15" customWidth="1"/>
    <col min="2820" max="2823" width="9.5546875" style="15" customWidth="1"/>
    <col min="2824" max="2825" width="13.5546875" style="15" customWidth="1"/>
    <col min="2826" max="2827" width="9.5546875" style="15" customWidth="1"/>
    <col min="2828" max="2829" width="10.5546875" style="15" customWidth="1"/>
    <col min="2830" max="2831" width="13.5546875" style="15" customWidth="1"/>
    <col min="2832" max="2833" width="9.5546875" style="15" customWidth="1"/>
    <col min="2834" max="2835" width="10.5546875" style="15" customWidth="1"/>
    <col min="2836" max="2837" width="12.77734375" style="15" customWidth="1"/>
    <col min="2838" max="2841" width="9.5546875" style="15" customWidth="1"/>
    <col min="2842" max="2843" width="12.44140625" style="15" customWidth="1"/>
    <col min="2844" max="2845" width="9.5546875" style="15" customWidth="1"/>
    <col min="2846" max="2846" width="13" style="15" customWidth="1"/>
    <col min="2847" max="2847" width="13.5546875" style="15" customWidth="1"/>
    <col min="2848" max="3073" width="8.77734375" style="15"/>
    <col min="3074" max="3074" width="18.21875" style="15" customWidth="1"/>
    <col min="3075" max="3075" width="22.5546875" style="15" customWidth="1"/>
    <col min="3076" max="3079" width="9.5546875" style="15" customWidth="1"/>
    <col min="3080" max="3081" width="13.5546875" style="15" customWidth="1"/>
    <col min="3082" max="3083" width="9.5546875" style="15" customWidth="1"/>
    <col min="3084" max="3085" width="10.5546875" style="15" customWidth="1"/>
    <col min="3086" max="3087" width="13.5546875" style="15" customWidth="1"/>
    <col min="3088" max="3089" width="9.5546875" style="15" customWidth="1"/>
    <col min="3090" max="3091" width="10.5546875" style="15" customWidth="1"/>
    <col min="3092" max="3093" width="12.77734375" style="15" customWidth="1"/>
    <col min="3094" max="3097" width="9.5546875" style="15" customWidth="1"/>
    <col min="3098" max="3099" width="12.44140625" style="15" customWidth="1"/>
    <col min="3100" max="3101" width="9.5546875" style="15" customWidth="1"/>
    <col min="3102" max="3102" width="13" style="15" customWidth="1"/>
    <col min="3103" max="3103" width="13.5546875" style="15" customWidth="1"/>
    <col min="3104" max="3329" width="8.77734375" style="15"/>
    <col min="3330" max="3330" width="18.21875" style="15" customWidth="1"/>
    <col min="3331" max="3331" width="22.5546875" style="15" customWidth="1"/>
    <col min="3332" max="3335" width="9.5546875" style="15" customWidth="1"/>
    <col min="3336" max="3337" width="13.5546875" style="15" customWidth="1"/>
    <col min="3338" max="3339" width="9.5546875" style="15" customWidth="1"/>
    <col min="3340" max="3341" width="10.5546875" style="15" customWidth="1"/>
    <col min="3342" max="3343" width="13.5546875" style="15" customWidth="1"/>
    <col min="3344" max="3345" width="9.5546875" style="15" customWidth="1"/>
    <col min="3346" max="3347" width="10.5546875" style="15" customWidth="1"/>
    <col min="3348" max="3349" width="12.77734375" style="15" customWidth="1"/>
    <col min="3350" max="3353" width="9.5546875" style="15" customWidth="1"/>
    <col min="3354" max="3355" width="12.44140625" style="15" customWidth="1"/>
    <col min="3356" max="3357" width="9.5546875" style="15" customWidth="1"/>
    <col min="3358" max="3358" width="13" style="15" customWidth="1"/>
    <col min="3359" max="3359" width="13.5546875" style="15" customWidth="1"/>
    <col min="3360" max="3585" width="8.77734375" style="15"/>
    <col min="3586" max="3586" width="18.21875" style="15" customWidth="1"/>
    <col min="3587" max="3587" width="22.5546875" style="15" customWidth="1"/>
    <col min="3588" max="3591" width="9.5546875" style="15" customWidth="1"/>
    <col min="3592" max="3593" width="13.5546875" style="15" customWidth="1"/>
    <col min="3594" max="3595" width="9.5546875" style="15" customWidth="1"/>
    <col min="3596" max="3597" width="10.5546875" style="15" customWidth="1"/>
    <col min="3598" max="3599" width="13.5546875" style="15" customWidth="1"/>
    <col min="3600" max="3601" width="9.5546875" style="15" customWidth="1"/>
    <col min="3602" max="3603" width="10.5546875" style="15" customWidth="1"/>
    <col min="3604" max="3605" width="12.77734375" style="15" customWidth="1"/>
    <col min="3606" max="3609" width="9.5546875" style="15" customWidth="1"/>
    <col min="3610" max="3611" width="12.44140625" style="15" customWidth="1"/>
    <col min="3612" max="3613" width="9.5546875" style="15" customWidth="1"/>
    <col min="3614" max="3614" width="13" style="15" customWidth="1"/>
    <col min="3615" max="3615" width="13.5546875" style="15" customWidth="1"/>
    <col min="3616" max="3841" width="8.77734375" style="15"/>
    <col min="3842" max="3842" width="18.21875" style="15" customWidth="1"/>
    <col min="3843" max="3843" width="22.5546875" style="15" customWidth="1"/>
    <col min="3844" max="3847" width="9.5546875" style="15" customWidth="1"/>
    <col min="3848" max="3849" width="13.5546875" style="15" customWidth="1"/>
    <col min="3850" max="3851" width="9.5546875" style="15" customWidth="1"/>
    <col min="3852" max="3853" width="10.5546875" style="15" customWidth="1"/>
    <col min="3854" max="3855" width="13.5546875" style="15" customWidth="1"/>
    <col min="3856" max="3857" width="9.5546875" style="15" customWidth="1"/>
    <col min="3858" max="3859" width="10.5546875" style="15" customWidth="1"/>
    <col min="3860" max="3861" width="12.77734375" style="15" customWidth="1"/>
    <col min="3862" max="3865" width="9.5546875" style="15" customWidth="1"/>
    <col min="3866" max="3867" width="12.44140625" style="15" customWidth="1"/>
    <col min="3868" max="3869" width="9.5546875" style="15" customWidth="1"/>
    <col min="3870" max="3870" width="13" style="15" customWidth="1"/>
    <col min="3871" max="3871" width="13.5546875" style="15" customWidth="1"/>
    <col min="3872" max="4097" width="8.77734375" style="15"/>
    <col min="4098" max="4098" width="18.21875" style="15" customWidth="1"/>
    <col min="4099" max="4099" width="22.5546875" style="15" customWidth="1"/>
    <col min="4100" max="4103" width="9.5546875" style="15" customWidth="1"/>
    <col min="4104" max="4105" width="13.5546875" style="15" customWidth="1"/>
    <col min="4106" max="4107" width="9.5546875" style="15" customWidth="1"/>
    <col min="4108" max="4109" width="10.5546875" style="15" customWidth="1"/>
    <col min="4110" max="4111" width="13.5546875" style="15" customWidth="1"/>
    <col min="4112" max="4113" width="9.5546875" style="15" customWidth="1"/>
    <col min="4114" max="4115" width="10.5546875" style="15" customWidth="1"/>
    <col min="4116" max="4117" width="12.77734375" style="15" customWidth="1"/>
    <col min="4118" max="4121" width="9.5546875" style="15" customWidth="1"/>
    <col min="4122" max="4123" width="12.44140625" style="15" customWidth="1"/>
    <col min="4124" max="4125" width="9.5546875" style="15" customWidth="1"/>
    <col min="4126" max="4126" width="13" style="15" customWidth="1"/>
    <col min="4127" max="4127" width="13.5546875" style="15" customWidth="1"/>
    <col min="4128" max="4353" width="8.77734375" style="15"/>
    <col min="4354" max="4354" width="18.21875" style="15" customWidth="1"/>
    <col min="4355" max="4355" width="22.5546875" style="15" customWidth="1"/>
    <col min="4356" max="4359" width="9.5546875" style="15" customWidth="1"/>
    <col min="4360" max="4361" width="13.5546875" style="15" customWidth="1"/>
    <col min="4362" max="4363" width="9.5546875" style="15" customWidth="1"/>
    <col min="4364" max="4365" width="10.5546875" style="15" customWidth="1"/>
    <col min="4366" max="4367" width="13.5546875" style="15" customWidth="1"/>
    <col min="4368" max="4369" width="9.5546875" style="15" customWidth="1"/>
    <col min="4370" max="4371" width="10.5546875" style="15" customWidth="1"/>
    <col min="4372" max="4373" width="12.77734375" style="15" customWidth="1"/>
    <col min="4374" max="4377" width="9.5546875" style="15" customWidth="1"/>
    <col min="4378" max="4379" width="12.44140625" style="15" customWidth="1"/>
    <col min="4380" max="4381" width="9.5546875" style="15" customWidth="1"/>
    <col min="4382" max="4382" width="13" style="15" customWidth="1"/>
    <col min="4383" max="4383" width="13.5546875" style="15" customWidth="1"/>
    <col min="4384" max="4609" width="8.77734375" style="15"/>
    <col min="4610" max="4610" width="18.21875" style="15" customWidth="1"/>
    <col min="4611" max="4611" width="22.5546875" style="15" customWidth="1"/>
    <col min="4612" max="4615" width="9.5546875" style="15" customWidth="1"/>
    <col min="4616" max="4617" width="13.5546875" style="15" customWidth="1"/>
    <col min="4618" max="4619" width="9.5546875" style="15" customWidth="1"/>
    <col min="4620" max="4621" width="10.5546875" style="15" customWidth="1"/>
    <col min="4622" max="4623" width="13.5546875" style="15" customWidth="1"/>
    <col min="4624" max="4625" width="9.5546875" style="15" customWidth="1"/>
    <col min="4626" max="4627" width="10.5546875" style="15" customWidth="1"/>
    <col min="4628" max="4629" width="12.77734375" style="15" customWidth="1"/>
    <col min="4630" max="4633" width="9.5546875" style="15" customWidth="1"/>
    <col min="4634" max="4635" width="12.44140625" style="15" customWidth="1"/>
    <col min="4636" max="4637" width="9.5546875" style="15" customWidth="1"/>
    <col min="4638" max="4638" width="13" style="15" customWidth="1"/>
    <col min="4639" max="4639" width="13.5546875" style="15" customWidth="1"/>
    <col min="4640" max="4865" width="8.77734375" style="15"/>
    <col min="4866" max="4866" width="18.21875" style="15" customWidth="1"/>
    <col min="4867" max="4867" width="22.5546875" style="15" customWidth="1"/>
    <col min="4868" max="4871" width="9.5546875" style="15" customWidth="1"/>
    <col min="4872" max="4873" width="13.5546875" style="15" customWidth="1"/>
    <col min="4874" max="4875" width="9.5546875" style="15" customWidth="1"/>
    <col min="4876" max="4877" width="10.5546875" style="15" customWidth="1"/>
    <col min="4878" max="4879" width="13.5546875" style="15" customWidth="1"/>
    <col min="4880" max="4881" width="9.5546875" style="15" customWidth="1"/>
    <col min="4882" max="4883" width="10.5546875" style="15" customWidth="1"/>
    <col min="4884" max="4885" width="12.77734375" style="15" customWidth="1"/>
    <col min="4886" max="4889" width="9.5546875" style="15" customWidth="1"/>
    <col min="4890" max="4891" width="12.44140625" style="15" customWidth="1"/>
    <col min="4892" max="4893" width="9.5546875" style="15" customWidth="1"/>
    <col min="4894" max="4894" width="13" style="15" customWidth="1"/>
    <col min="4895" max="4895" width="13.5546875" style="15" customWidth="1"/>
    <col min="4896" max="5121" width="8.77734375" style="15"/>
    <col min="5122" max="5122" width="18.21875" style="15" customWidth="1"/>
    <col min="5123" max="5123" width="22.5546875" style="15" customWidth="1"/>
    <col min="5124" max="5127" width="9.5546875" style="15" customWidth="1"/>
    <col min="5128" max="5129" width="13.5546875" style="15" customWidth="1"/>
    <col min="5130" max="5131" width="9.5546875" style="15" customWidth="1"/>
    <col min="5132" max="5133" width="10.5546875" style="15" customWidth="1"/>
    <col min="5134" max="5135" width="13.5546875" style="15" customWidth="1"/>
    <col min="5136" max="5137" width="9.5546875" style="15" customWidth="1"/>
    <col min="5138" max="5139" width="10.5546875" style="15" customWidth="1"/>
    <col min="5140" max="5141" width="12.77734375" style="15" customWidth="1"/>
    <col min="5142" max="5145" width="9.5546875" style="15" customWidth="1"/>
    <col min="5146" max="5147" width="12.44140625" style="15" customWidth="1"/>
    <col min="5148" max="5149" width="9.5546875" style="15" customWidth="1"/>
    <col min="5150" max="5150" width="13" style="15" customWidth="1"/>
    <col min="5151" max="5151" width="13.5546875" style="15" customWidth="1"/>
    <col min="5152" max="5377" width="8.77734375" style="15"/>
    <col min="5378" max="5378" width="18.21875" style="15" customWidth="1"/>
    <col min="5379" max="5379" width="22.5546875" style="15" customWidth="1"/>
    <col min="5380" max="5383" width="9.5546875" style="15" customWidth="1"/>
    <col min="5384" max="5385" width="13.5546875" style="15" customWidth="1"/>
    <col min="5386" max="5387" width="9.5546875" style="15" customWidth="1"/>
    <col min="5388" max="5389" width="10.5546875" style="15" customWidth="1"/>
    <col min="5390" max="5391" width="13.5546875" style="15" customWidth="1"/>
    <col min="5392" max="5393" width="9.5546875" style="15" customWidth="1"/>
    <col min="5394" max="5395" width="10.5546875" style="15" customWidth="1"/>
    <col min="5396" max="5397" width="12.77734375" style="15" customWidth="1"/>
    <col min="5398" max="5401" width="9.5546875" style="15" customWidth="1"/>
    <col min="5402" max="5403" width="12.44140625" style="15" customWidth="1"/>
    <col min="5404" max="5405" width="9.5546875" style="15" customWidth="1"/>
    <col min="5406" max="5406" width="13" style="15" customWidth="1"/>
    <col min="5407" max="5407" width="13.5546875" style="15" customWidth="1"/>
    <col min="5408" max="5633" width="8.77734375" style="15"/>
    <col min="5634" max="5634" width="18.21875" style="15" customWidth="1"/>
    <col min="5635" max="5635" width="22.5546875" style="15" customWidth="1"/>
    <col min="5636" max="5639" width="9.5546875" style="15" customWidth="1"/>
    <col min="5640" max="5641" width="13.5546875" style="15" customWidth="1"/>
    <col min="5642" max="5643" width="9.5546875" style="15" customWidth="1"/>
    <col min="5644" max="5645" width="10.5546875" style="15" customWidth="1"/>
    <col min="5646" max="5647" width="13.5546875" style="15" customWidth="1"/>
    <col min="5648" max="5649" width="9.5546875" style="15" customWidth="1"/>
    <col min="5650" max="5651" width="10.5546875" style="15" customWidth="1"/>
    <col min="5652" max="5653" width="12.77734375" style="15" customWidth="1"/>
    <col min="5654" max="5657" width="9.5546875" style="15" customWidth="1"/>
    <col min="5658" max="5659" width="12.44140625" style="15" customWidth="1"/>
    <col min="5660" max="5661" width="9.5546875" style="15" customWidth="1"/>
    <col min="5662" max="5662" width="13" style="15" customWidth="1"/>
    <col min="5663" max="5663" width="13.5546875" style="15" customWidth="1"/>
    <col min="5664" max="5889" width="8.77734375" style="15"/>
    <col min="5890" max="5890" width="18.21875" style="15" customWidth="1"/>
    <col min="5891" max="5891" width="22.5546875" style="15" customWidth="1"/>
    <col min="5892" max="5895" width="9.5546875" style="15" customWidth="1"/>
    <col min="5896" max="5897" width="13.5546875" style="15" customWidth="1"/>
    <col min="5898" max="5899" width="9.5546875" style="15" customWidth="1"/>
    <col min="5900" max="5901" width="10.5546875" style="15" customWidth="1"/>
    <col min="5902" max="5903" width="13.5546875" style="15" customWidth="1"/>
    <col min="5904" max="5905" width="9.5546875" style="15" customWidth="1"/>
    <col min="5906" max="5907" width="10.5546875" style="15" customWidth="1"/>
    <col min="5908" max="5909" width="12.77734375" style="15" customWidth="1"/>
    <col min="5910" max="5913" width="9.5546875" style="15" customWidth="1"/>
    <col min="5914" max="5915" width="12.44140625" style="15" customWidth="1"/>
    <col min="5916" max="5917" width="9.5546875" style="15" customWidth="1"/>
    <col min="5918" max="5918" width="13" style="15" customWidth="1"/>
    <col min="5919" max="5919" width="13.5546875" style="15" customWidth="1"/>
    <col min="5920" max="6145" width="8.77734375" style="15"/>
    <col min="6146" max="6146" width="18.21875" style="15" customWidth="1"/>
    <col min="6147" max="6147" width="22.5546875" style="15" customWidth="1"/>
    <col min="6148" max="6151" width="9.5546875" style="15" customWidth="1"/>
    <col min="6152" max="6153" width="13.5546875" style="15" customWidth="1"/>
    <col min="6154" max="6155" width="9.5546875" style="15" customWidth="1"/>
    <col min="6156" max="6157" width="10.5546875" style="15" customWidth="1"/>
    <col min="6158" max="6159" width="13.5546875" style="15" customWidth="1"/>
    <col min="6160" max="6161" width="9.5546875" style="15" customWidth="1"/>
    <col min="6162" max="6163" width="10.5546875" style="15" customWidth="1"/>
    <col min="6164" max="6165" width="12.77734375" style="15" customWidth="1"/>
    <col min="6166" max="6169" width="9.5546875" style="15" customWidth="1"/>
    <col min="6170" max="6171" width="12.44140625" style="15" customWidth="1"/>
    <col min="6172" max="6173" width="9.5546875" style="15" customWidth="1"/>
    <col min="6174" max="6174" width="13" style="15" customWidth="1"/>
    <col min="6175" max="6175" width="13.5546875" style="15" customWidth="1"/>
    <col min="6176" max="6401" width="8.77734375" style="15"/>
    <col min="6402" max="6402" width="18.21875" style="15" customWidth="1"/>
    <col min="6403" max="6403" width="22.5546875" style="15" customWidth="1"/>
    <col min="6404" max="6407" width="9.5546875" style="15" customWidth="1"/>
    <col min="6408" max="6409" width="13.5546875" style="15" customWidth="1"/>
    <col min="6410" max="6411" width="9.5546875" style="15" customWidth="1"/>
    <col min="6412" max="6413" width="10.5546875" style="15" customWidth="1"/>
    <col min="6414" max="6415" width="13.5546875" style="15" customWidth="1"/>
    <col min="6416" max="6417" width="9.5546875" style="15" customWidth="1"/>
    <col min="6418" max="6419" width="10.5546875" style="15" customWidth="1"/>
    <col min="6420" max="6421" width="12.77734375" style="15" customWidth="1"/>
    <col min="6422" max="6425" width="9.5546875" style="15" customWidth="1"/>
    <col min="6426" max="6427" width="12.44140625" style="15" customWidth="1"/>
    <col min="6428" max="6429" width="9.5546875" style="15" customWidth="1"/>
    <col min="6430" max="6430" width="13" style="15" customWidth="1"/>
    <col min="6431" max="6431" width="13.5546875" style="15" customWidth="1"/>
    <col min="6432" max="6657" width="8.77734375" style="15"/>
    <col min="6658" max="6658" width="18.21875" style="15" customWidth="1"/>
    <col min="6659" max="6659" width="22.5546875" style="15" customWidth="1"/>
    <col min="6660" max="6663" width="9.5546875" style="15" customWidth="1"/>
    <col min="6664" max="6665" width="13.5546875" style="15" customWidth="1"/>
    <col min="6666" max="6667" width="9.5546875" style="15" customWidth="1"/>
    <col min="6668" max="6669" width="10.5546875" style="15" customWidth="1"/>
    <col min="6670" max="6671" width="13.5546875" style="15" customWidth="1"/>
    <col min="6672" max="6673" width="9.5546875" style="15" customWidth="1"/>
    <col min="6674" max="6675" width="10.5546875" style="15" customWidth="1"/>
    <col min="6676" max="6677" width="12.77734375" style="15" customWidth="1"/>
    <col min="6678" max="6681" width="9.5546875" style="15" customWidth="1"/>
    <col min="6682" max="6683" width="12.44140625" style="15" customWidth="1"/>
    <col min="6684" max="6685" width="9.5546875" style="15" customWidth="1"/>
    <col min="6686" max="6686" width="13" style="15" customWidth="1"/>
    <col min="6687" max="6687" width="13.5546875" style="15" customWidth="1"/>
    <col min="6688" max="6913" width="8.77734375" style="15"/>
    <col min="6914" max="6914" width="18.21875" style="15" customWidth="1"/>
    <col min="6915" max="6915" width="22.5546875" style="15" customWidth="1"/>
    <col min="6916" max="6919" width="9.5546875" style="15" customWidth="1"/>
    <col min="6920" max="6921" width="13.5546875" style="15" customWidth="1"/>
    <col min="6922" max="6923" width="9.5546875" style="15" customWidth="1"/>
    <col min="6924" max="6925" width="10.5546875" style="15" customWidth="1"/>
    <col min="6926" max="6927" width="13.5546875" style="15" customWidth="1"/>
    <col min="6928" max="6929" width="9.5546875" style="15" customWidth="1"/>
    <col min="6930" max="6931" width="10.5546875" style="15" customWidth="1"/>
    <col min="6932" max="6933" width="12.77734375" style="15" customWidth="1"/>
    <col min="6934" max="6937" width="9.5546875" style="15" customWidth="1"/>
    <col min="6938" max="6939" width="12.44140625" style="15" customWidth="1"/>
    <col min="6940" max="6941" width="9.5546875" style="15" customWidth="1"/>
    <col min="6942" max="6942" width="13" style="15" customWidth="1"/>
    <col min="6943" max="6943" width="13.5546875" style="15" customWidth="1"/>
    <col min="6944" max="7169" width="8.77734375" style="15"/>
    <col min="7170" max="7170" width="18.21875" style="15" customWidth="1"/>
    <col min="7171" max="7171" width="22.5546875" style="15" customWidth="1"/>
    <col min="7172" max="7175" width="9.5546875" style="15" customWidth="1"/>
    <col min="7176" max="7177" width="13.5546875" style="15" customWidth="1"/>
    <col min="7178" max="7179" width="9.5546875" style="15" customWidth="1"/>
    <col min="7180" max="7181" width="10.5546875" style="15" customWidth="1"/>
    <col min="7182" max="7183" width="13.5546875" style="15" customWidth="1"/>
    <col min="7184" max="7185" width="9.5546875" style="15" customWidth="1"/>
    <col min="7186" max="7187" width="10.5546875" style="15" customWidth="1"/>
    <col min="7188" max="7189" width="12.77734375" style="15" customWidth="1"/>
    <col min="7190" max="7193" width="9.5546875" style="15" customWidth="1"/>
    <col min="7194" max="7195" width="12.44140625" style="15" customWidth="1"/>
    <col min="7196" max="7197" width="9.5546875" style="15" customWidth="1"/>
    <col min="7198" max="7198" width="13" style="15" customWidth="1"/>
    <col min="7199" max="7199" width="13.5546875" style="15" customWidth="1"/>
    <col min="7200" max="7425" width="8.77734375" style="15"/>
    <col min="7426" max="7426" width="18.21875" style="15" customWidth="1"/>
    <col min="7427" max="7427" width="22.5546875" style="15" customWidth="1"/>
    <col min="7428" max="7431" width="9.5546875" style="15" customWidth="1"/>
    <col min="7432" max="7433" width="13.5546875" style="15" customWidth="1"/>
    <col min="7434" max="7435" width="9.5546875" style="15" customWidth="1"/>
    <col min="7436" max="7437" width="10.5546875" style="15" customWidth="1"/>
    <col min="7438" max="7439" width="13.5546875" style="15" customWidth="1"/>
    <col min="7440" max="7441" width="9.5546875" style="15" customWidth="1"/>
    <col min="7442" max="7443" width="10.5546875" style="15" customWidth="1"/>
    <col min="7444" max="7445" width="12.77734375" style="15" customWidth="1"/>
    <col min="7446" max="7449" width="9.5546875" style="15" customWidth="1"/>
    <col min="7450" max="7451" width="12.44140625" style="15" customWidth="1"/>
    <col min="7452" max="7453" width="9.5546875" style="15" customWidth="1"/>
    <col min="7454" max="7454" width="13" style="15" customWidth="1"/>
    <col min="7455" max="7455" width="13.5546875" style="15" customWidth="1"/>
    <col min="7456" max="7681" width="8.77734375" style="15"/>
    <col min="7682" max="7682" width="18.21875" style="15" customWidth="1"/>
    <col min="7683" max="7683" width="22.5546875" style="15" customWidth="1"/>
    <col min="7684" max="7687" width="9.5546875" style="15" customWidth="1"/>
    <col min="7688" max="7689" width="13.5546875" style="15" customWidth="1"/>
    <col min="7690" max="7691" width="9.5546875" style="15" customWidth="1"/>
    <col min="7692" max="7693" width="10.5546875" style="15" customWidth="1"/>
    <col min="7694" max="7695" width="13.5546875" style="15" customWidth="1"/>
    <col min="7696" max="7697" width="9.5546875" style="15" customWidth="1"/>
    <col min="7698" max="7699" width="10.5546875" style="15" customWidth="1"/>
    <col min="7700" max="7701" width="12.77734375" style="15" customWidth="1"/>
    <col min="7702" max="7705" width="9.5546875" style="15" customWidth="1"/>
    <col min="7706" max="7707" width="12.44140625" style="15" customWidth="1"/>
    <col min="7708" max="7709" width="9.5546875" style="15" customWidth="1"/>
    <col min="7710" max="7710" width="13" style="15" customWidth="1"/>
    <col min="7711" max="7711" width="13.5546875" style="15" customWidth="1"/>
    <col min="7712" max="7937" width="8.77734375" style="15"/>
    <col min="7938" max="7938" width="18.21875" style="15" customWidth="1"/>
    <col min="7939" max="7939" width="22.5546875" style="15" customWidth="1"/>
    <col min="7940" max="7943" width="9.5546875" style="15" customWidth="1"/>
    <col min="7944" max="7945" width="13.5546875" style="15" customWidth="1"/>
    <col min="7946" max="7947" width="9.5546875" style="15" customWidth="1"/>
    <col min="7948" max="7949" width="10.5546875" style="15" customWidth="1"/>
    <col min="7950" max="7951" width="13.5546875" style="15" customWidth="1"/>
    <col min="7952" max="7953" width="9.5546875" style="15" customWidth="1"/>
    <col min="7954" max="7955" width="10.5546875" style="15" customWidth="1"/>
    <col min="7956" max="7957" width="12.77734375" style="15" customWidth="1"/>
    <col min="7958" max="7961" width="9.5546875" style="15" customWidth="1"/>
    <col min="7962" max="7963" width="12.44140625" style="15" customWidth="1"/>
    <col min="7964" max="7965" width="9.5546875" style="15" customWidth="1"/>
    <col min="7966" max="7966" width="13" style="15" customWidth="1"/>
    <col min="7967" max="7967" width="13.5546875" style="15" customWidth="1"/>
    <col min="7968" max="8193" width="8.77734375" style="15"/>
    <col min="8194" max="8194" width="18.21875" style="15" customWidth="1"/>
    <col min="8195" max="8195" width="22.5546875" style="15" customWidth="1"/>
    <col min="8196" max="8199" width="9.5546875" style="15" customWidth="1"/>
    <col min="8200" max="8201" width="13.5546875" style="15" customWidth="1"/>
    <col min="8202" max="8203" width="9.5546875" style="15" customWidth="1"/>
    <col min="8204" max="8205" width="10.5546875" style="15" customWidth="1"/>
    <col min="8206" max="8207" width="13.5546875" style="15" customWidth="1"/>
    <col min="8208" max="8209" width="9.5546875" style="15" customWidth="1"/>
    <col min="8210" max="8211" width="10.5546875" style="15" customWidth="1"/>
    <col min="8212" max="8213" width="12.77734375" style="15" customWidth="1"/>
    <col min="8214" max="8217" width="9.5546875" style="15" customWidth="1"/>
    <col min="8218" max="8219" width="12.44140625" style="15" customWidth="1"/>
    <col min="8220" max="8221" width="9.5546875" style="15" customWidth="1"/>
    <col min="8222" max="8222" width="13" style="15" customWidth="1"/>
    <col min="8223" max="8223" width="13.5546875" style="15" customWidth="1"/>
    <col min="8224" max="8449" width="8.77734375" style="15"/>
    <col min="8450" max="8450" width="18.21875" style="15" customWidth="1"/>
    <col min="8451" max="8451" width="22.5546875" style="15" customWidth="1"/>
    <col min="8452" max="8455" width="9.5546875" style="15" customWidth="1"/>
    <col min="8456" max="8457" width="13.5546875" style="15" customWidth="1"/>
    <col min="8458" max="8459" width="9.5546875" style="15" customWidth="1"/>
    <col min="8460" max="8461" width="10.5546875" style="15" customWidth="1"/>
    <col min="8462" max="8463" width="13.5546875" style="15" customWidth="1"/>
    <col min="8464" max="8465" width="9.5546875" style="15" customWidth="1"/>
    <col min="8466" max="8467" width="10.5546875" style="15" customWidth="1"/>
    <col min="8468" max="8469" width="12.77734375" style="15" customWidth="1"/>
    <col min="8470" max="8473" width="9.5546875" style="15" customWidth="1"/>
    <col min="8474" max="8475" width="12.44140625" style="15" customWidth="1"/>
    <col min="8476" max="8477" width="9.5546875" style="15" customWidth="1"/>
    <col min="8478" max="8478" width="13" style="15" customWidth="1"/>
    <col min="8479" max="8479" width="13.5546875" style="15" customWidth="1"/>
    <col min="8480" max="8705" width="8.77734375" style="15"/>
    <col min="8706" max="8706" width="18.21875" style="15" customWidth="1"/>
    <col min="8707" max="8707" width="22.5546875" style="15" customWidth="1"/>
    <col min="8708" max="8711" width="9.5546875" style="15" customWidth="1"/>
    <col min="8712" max="8713" width="13.5546875" style="15" customWidth="1"/>
    <col min="8714" max="8715" width="9.5546875" style="15" customWidth="1"/>
    <col min="8716" max="8717" width="10.5546875" style="15" customWidth="1"/>
    <col min="8718" max="8719" width="13.5546875" style="15" customWidth="1"/>
    <col min="8720" max="8721" width="9.5546875" style="15" customWidth="1"/>
    <col min="8722" max="8723" width="10.5546875" style="15" customWidth="1"/>
    <col min="8724" max="8725" width="12.77734375" style="15" customWidth="1"/>
    <col min="8726" max="8729" width="9.5546875" style="15" customWidth="1"/>
    <col min="8730" max="8731" width="12.44140625" style="15" customWidth="1"/>
    <col min="8732" max="8733" width="9.5546875" style="15" customWidth="1"/>
    <col min="8734" max="8734" width="13" style="15" customWidth="1"/>
    <col min="8735" max="8735" width="13.5546875" style="15" customWidth="1"/>
    <col min="8736" max="8961" width="8.77734375" style="15"/>
    <col min="8962" max="8962" width="18.21875" style="15" customWidth="1"/>
    <col min="8963" max="8963" width="22.5546875" style="15" customWidth="1"/>
    <col min="8964" max="8967" width="9.5546875" style="15" customWidth="1"/>
    <col min="8968" max="8969" width="13.5546875" style="15" customWidth="1"/>
    <col min="8970" max="8971" width="9.5546875" style="15" customWidth="1"/>
    <col min="8972" max="8973" width="10.5546875" style="15" customWidth="1"/>
    <col min="8974" max="8975" width="13.5546875" style="15" customWidth="1"/>
    <col min="8976" max="8977" width="9.5546875" style="15" customWidth="1"/>
    <col min="8978" max="8979" width="10.5546875" style="15" customWidth="1"/>
    <col min="8980" max="8981" width="12.77734375" style="15" customWidth="1"/>
    <col min="8982" max="8985" width="9.5546875" style="15" customWidth="1"/>
    <col min="8986" max="8987" width="12.44140625" style="15" customWidth="1"/>
    <col min="8988" max="8989" width="9.5546875" style="15" customWidth="1"/>
    <col min="8990" max="8990" width="13" style="15" customWidth="1"/>
    <col min="8991" max="8991" width="13.5546875" style="15" customWidth="1"/>
    <col min="8992" max="9217" width="8.77734375" style="15"/>
    <col min="9218" max="9218" width="18.21875" style="15" customWidth="1"/>
    <col min="9219" max="9219" width="22.5546875" style="15" customWidth="1"/>
    <col min="9220" max="9223" width="9.5546875" style="15" customWidth="1"/>
    <col min="9224" max="9225" width="13.5546875" style="15" customWidth="1"/>
    <col min="9226" max="9227" width="9.5546875" style="15" customWidth="1"/>
    <col min="9228" max="9229" width="10.5546875" style="15" customWidth="1"/>
    <col min="9230" max="9231" width="13.5546875" style="15" customWidth="1"/>
    <col min="9232" max="9233" width="9.5546875" style="15" customWidth="1"/>
    <col min="9234" max="9235" width="10.5546875" style="15" customWidth="1"/>
    <col min="9236" max="9237" width="12.77734375" style="15" customWidth="1"/>
    <col min="9238" max="9241" width="9.5546875" style="15" customWidth="1"/>
    <col min="9242" max="9243" width="12.44140625" style="15" customWidth="1"/>
    <col min="9244" max="9245" width="9.5546875" style="15" customWidth="1"/>
    <col min="9246" max="9246" width="13" style="15" customWidth="1"/>
    <col min="9247" max="9247" width="13.5546875" style="15" customWidth="1"/>
    <col min="9248" max="9473" width="8.77734375" style="15"/>
    <col min="9474" max="9474" width="18.21875" style="15" customWidth="1"/>
    <col min="9475" max="9475" width="22.5546875" style="15" customWidth="1"/>
    <col min="9476" max="9479" width="9.5546875" style="15" customWidth="1"/>
    <col min="9480" max="9481" width="13.5546875" style="15" customWidth="1"/>
    <col min="9482" max="9483" width="9.5546875" style="15" customWidth="1"/>
    <col min="9484" max="9485" width="10.5546875" style="15" customWidth="1"/>
    <col min="9486" max="9487" width="13.5546875" style="15" customWidth="1"/>
    <col min="9488" max="9489" width="9.5546875" style="15" customWidth="1"/>
    <col min="9490" max="9491" width="10.5546875" style="15" customWidth="1"/>
    <col min="9492" max="9493" width="12.77734375" style="15" customWidth="1"/>
    <col min="9494" max="9497" width="9.5546875" style="15" customWidth="1"/>
    <col min="9498" max="9499" width="12.44140625" style="15" customWidth="1"/>
    <col min="9500" max="9501" width="9.5546875" style="15" customWidth="1"/>
    <col min="9502" max="9502" width="13" style="15" customWidth="1"/>
    <col min="9503" max="9503" width="13.5546875" style="15" customWidth="1"/>
    <col min="9504" max="9729" width="8.77734375" style="15"/>
    <col min="9730" max="9730" width="18.21875" style="15" customWidth="1"/>
    <col min="9731" max="9731" width="22.5546875" style="15" customWidth="1"/>
    <col min="9732" max="9735" width="9.5546875" style="15" customWidth="1"/>
    <col min="9736" max="9737" width="13.5546875" style="15" customWidth="1"/>
    <col min="9738" max="9739" width="9.5546875" style="15" customWidth="1"/>
    <col min="9740" max="9741" width="10.5546875" style="15" customWidth="1"/>
    <col min="9742" max="9743" width="13.5546875" style="15" customWidth="1"/>
    <col min="9744" max="9745" width="9.5546875" style="15" customWidth="1"/>
    <col min="9746" max="9747" width="10.5546875" style="15" customWidth="1"/>
    <col min="9748" max="9749" width="12.77734375" style="15" customWidth="1"/>
    <col min="9750" max="9753" width="9.5546875" style="15" customWidth="1"/>
    <col min="9754" max="9755" width="12.44140625" style="15" customWidth="1"/>
    <col min="9756" max="9757" width="9.5546875" style="15" customWidth="1"/>
    <col min="9758" max="9758" width="13" style="15" customWidth="1"/>
    <col min="9759" max="9759" width="13.5546875" style="15" customWidth="1"/>
    <col min="9760" max="9985" width="8.77734375" style="15"/>
    <col min="9986" max="9986" width="18.21875" style="15" customWidth="1"/>
    <col min="9987" max="9987" width="22.5546875" style="15" customWidth="1"/>
    <col min="9988" max="9991" width="9.5546875" style="15" customWidth="1"/>
    <col min="9992" max="9993" width="13.5546875" style="15" customWidth="1"/>
    <col min="9994" max="9995" width="9.5546875" style="15" customWidth="1"/>
    <col min="9996" max="9997" width="10.5546875" style="15" customWidth="1"/>
    <col min="9998" max="9999" width="13.5546875" style="15" customWidth="1"/>
    <col min="10000" max="10001" width="9.5546875" style="15" customWidth="1"/>
    <col min="10002" max="10003" width="10.5546875" style="15" customWidth="1"/>
    <col min="10004" max="10005" width="12.77734375" style="15" customWidth="1"/>
    <col min="10006" max="10009" width="9.5546875" style="15" customWidth="1"/>
    <col min="10010" max="10011" width="12.44140625" style="15" customWidth="1"/>
    <col min="10012" max="10013" width="9.5546875" style="15" customWidth="1"/>
    <col min="10014" max="10014" width="13" style="15" customWidth="1"/>
    <col min="10015" max="10015" width="13.5546875" style="15" customWidth="1"/>
    <col min="10016" max="10241" width="8.77734375" style="15"/>
    <col min="10242" max="10242" width="18.21875" style="15" customWidth="1"/>
    <col min="10243" max="10243" width="22.5546875" style="15" customWidth="1"/>
    <col min="10244" max="10247" width="9.5546875" style="15" customWidth="1"/>
    <col min="10248" max="10249" width="13.5546875" style="15" customWidth="1"/>
    <col min="10250" max="10251" width="9.5546875" style="15" customWidth="1"/>
    <col min="10252" max="10253" width="10.5546875" style="15" customWidth="1"/>
    <col min="10254" max="10255" width="13.5546875" style="15" customWidth="1"/>
    <col min="10256" max="10257" width="9.5546875" style="15" customWidth="1"/>
    <col min="10258" max="10259" width="10.5546875" style="15" customWidth="1"/>
    <col min="10260" max="10261" width="12.77734375" style="15" customWidth="1"/>
    <col min="10262" max="10265" width="9.5546875" style="15" customWidth="1"/>
    <col min="10266" max="10267" width="12.44140625" style="15" customWidth="1"/>
    <col min="10268" max="10269" width="9.5546875" style="15" customWidth="1"/>
    <col min="10270" max="10270" width="13" style="15" customWidth="1"/>
    <col min="10271" max="10271" width="13.5546875" style="15" customWidth="1"/>
    <col min="10272" max="10497" width="8.77734375" style="15"/>
    <col min="10498" max="10498" width="18.21875" style="15" customWidth="1"/>
    <col min="10499" max="10499" width="22.5546875" style="15" customWidth="1"/>
    <col min="10500" max="10503" width="9.5546875" style="15" customWidth="1"/>
    <col min="10504" max="10505" width="13.5546875" style="15" customWidth="1"/>
    <col min="10506" max="10507" width="9.5546875" style="15" customWidth="1"/>
    <col min="10508" max="10509" width="10.5546875" style="15" customWidth="1"/>
    <col min="10510" max="10511" width="13.5546875" style="15" customWidth="1"/>
    <col min="10512" max="10513" width="9.5546875" style="15" customWidth="1"/>
    <col min="10514" max="10515" width="10.5546875" style="15" customWidth="1"/>
    <col min="10516" max="10517" width="12.77734375" style="15" customWidth="1"/>
    <col min="10518" max="10521" width="9.5546875" style="15" customWidth="1"/>
    <col min="10522" max="10523" width="12.44140625" style="15" customWidth="1"/>
    <col min="10524" max="10525" width="9.5546875" style="15" customWidth="1"/>
    <col min="10526" max="10526" width="13" style="15" customWidth="1"/>
    <col min="10527" max="10527" width="13.5546875" style="15" customWidth="1"/>
    <col min="10528" max="10753" width="8.77734375" style="15"/>
    <col min="10754" max="10754" width="18.21875" style="15" customWidth="1"/>
    <col min="10755" max="10755" width="22.5546875" style="15" customWidth="1"/>
    <col min="10756" max="10759" width="9.5546875" style="15" customWidth="1"/>
    <col min="10760" max="10761" width="13.5546875" style="15" customWidth="1"/>
    <col min="10762" max="10763" width="9.5546875" style="15" customWidth="1"/>
    <col min="10764" max="10765" width="10.5546875" style="15" customWidth="1"/>
    <col min="10766" max="10767" width="13.5546875" style="15" customWidth="1"/>
    <col min="10768" max="10769" width="9.5546875" style="15" customWidth="1"/>
    <col min="10770" max="10771" width="10.5546875" style="15" customWidth="1"/>
    <col min="10772" max="10773" width="12.77734375" style="15" customWidth="1"/>
    <col min="10774" max="10777" width="9.5546875" style="15" customWidth="1"/>
    <col min="10778" max="10779" width="12.44140625" style="15" customWidth="1"/>
    <col min="10780" max="10781" width="9.5546875" style="15" customWidth="1"/>
    <col min="10782" max="10782" width="13" style="15" customWidth="1"/>
    <col min="10783" max="10783" width="13.5546875" style="15" customWidth="1"/>
    <col min="10784" max="11009" width="8.77734375" style="15"/>
    <col min="11010" max="11010" width="18.21875" style="15" customWidth="1"/>
    <col min="11011" max="11011" width="22.5546875" style="15" customWidth="1"/>
    <col min="11012" max="11015" width="9.5546875" style="15" customWidth="1"/>
    <col min="11016" max="11017" width="13.5546875" style="15" customWidth="1"/>
    <col min="11018" max="11019" width="9.5546875" style="15" customWidth="1"/>
    <col min="11020" max="11021" width="10.5546875" style="15" customWidth="1"/>
    <col min="11022" max="11023" width="13.5546875" style="15" customWidth="1"/>
    <col min="11024" max="11025" width="9.5546875" style="15" customWidth="1"/>
    <col min="11026" max="11027" width="10.5546875" style="15" customWidth="1"/>
    <col min="11028" max="11029" width="12.77734375" style="15" customWidth="1"/>
    <col min="11030" max="11033" width="9.5546875" style="15" customWidth="1"/>
    <col min="11034" max="11035" width="12.44140625" style="15" customWidth="1"/>
    <col min="11036" max="11037" width="9.5546875" style="15" customWidth="1"/>
    <col min="11038" max="11038" width="13" style="15" customWidth="1"/>
    <col min="11039" max="11039" width="13.5546875" style="15" customWidth="1"/>
    <col min="11040" max="11265" width="8.77734375" style="15"/>
    <col min="11266" max="11266" width="18.21875" style="15" customWidth="1"/>
    <col min="11267" max="11267" width="22.5546875" style="15" customWidth="1"/>
    <col min="11268" max="11271" width="9.5546875" style="15" customWidth="1"/>
    <col min="11272" max="11273" width="13.5546875" style="15" customWidth="1"/>
    <col min="11274" max="11275" width="9.5546875" style="15" customWidth="1"/>
    <col min="11276" max="11277" width="10.5546875" style="15" customWidth="1"/>
    <col min="11278" max="11279" width="13.5546875" style="15" customWidth="1"/>
    <col min="11280" max="11281" width="9.5546875" style="15" customWidth="1"/>
    <col min="11282" max="11283" width="10.5546875" style="15" customWidth="1"/>
    <col min="11284" max="11285" width="12.77734375" style="15" customWidth="1"/>
    <col min="11286" max="11289" width="9.5546875" style="15" customWidth="1"/>
    <col min="11290" max="11291" width="12.44140625" style="15" customWidth="1"/>
    <col min="11292" max="11293" width="9.5546875" style="15" customWidth="1"/>
    <col min="11294" max="11294" width="13" style="15" customWidth="1"/>
    <col min="11295" max="11295" width="13.5546875" style="15" customWidth="1"/>
    <col min="11296" max="11521" width="8.77734375" style="15"/>
    <col min="11522" max="11522" width="18.21875" style="15" customWidth="1"/>
    <col min="11523" max="11523" width="22.5546875" style="15" customWidth="1"/>
    <col min="11524" max="11527" width="9.5546875" style="15" customWidth="1"/>
    <col min="11528" max="11529" width="13.5546875" style="15" customWidth="1"/>
    <col min="11530" max="11531" width="9.5546875" style="15" customWidth="1"/>
    <col min="11532" max="11533" width="10.5546875" style="15" customWidth="1"/>
    <col min="11534" max="11535" width="13.5546875" style="15" customWidth="1"/>
    <col min="11536" max="11537" width="9.5546875" style="15" customWidth="1"/>
    <col min="11538" max="11539" width="10.5546875" style="15" customWidth="1"/>
    <col min="11540" max="11541" width="12.77734375" style="15" customWidth="1"/>
    <col min="11542" max="11545" width="9.5546875" style="15" customWidth="1"/>
    <col min="11546" max="11547" width="12.44140625" style="15" customWidth="1"/>
    <col min="11548" max="11549" width="9.5546875" style="15" customWidth="1"/>
    <col min="11550" max="11550" width="13" style="15" customWidth="1"/>
    <col min="11551" max="11551" width="13.5546875" style="15" customWidth="1"/>
    <col min="11552" max="11777" width="8.77734375" style="15"/>
    <col min="11778" max="11778" width="18.21875" style="15" customWidth="1"/>
    <col min="11779" max="11779" width="22.5546875" style="15" customWidth="1"/>
    <col min="11780" max="11783" width="9.5546875" style="15" customWidth="1"/>
    <col min="11784" max="11785" width="13.5546875" style="15" customWidth="1"/>
    <col min="11786" max="11787" width="9.5546875" style="15" customWidth="1"/>
    <col min="11788" max="11789" width="10.5546875" style="15" customWidth="1"/>
    <col min="11790" max="11791" width="13.5546875" style="15" customWidth="1"/>
    <col min="11792" max="11793" width="9.5546875" style="15" customWidth="1"/>
    <col min="11794" max="11795" width="10.5546875" style="15" customWidth="1"/>
    <col min="11796" max="11797" width="12.77734375" style="15" customWidth="1"/>
    <col min="11798" max="11801" width="9.5546875" style="15" customWidth="1"/>
    <col min="11802" max="11803" width="12.44140625" style="15" customWidth="1"/>
    <col min="11804" max="11805" width="9.5546875" style="15" customWidth="1"/>
    <col min="11806" max="11806" width="13" style="15" customWidth="1"/>
    <col min="11807" max="11807" width="13.5546875" style="15" customWidth="1"/>
    <col min="11808" max="12033" width="8.77734375" style="15"/>
    <col min="12034" max="12034" width="18.21875" style="15" customWidth="1"/>
    <col min="12035" max="12035" width="22.5546875" style="15" customWidth="1"/>
    <col min="12036" max="12039" width="9.5546875" style="15" customWidth="1"/>
    <col min="12040" max="12041" width="13.5546875" style="15" customWidth="1"/>
    <col min="12042" max="12043" width="9.5546875" style="15" customWidth="1"/>
    <col min="12044" max="12045" width="10.5546875" style="15" customWidth="1"/>
    <col min="12046" max="12047" width="13.5546875" style="15" customWidth="1"/>
    <col min="12048" max="12049" width="9.5546875" style="15" customWidth="1"/>
    <col min="12050" max="12051" width="10.5546875" style="15" customWidth="1"/>
    <col min="12052" max="12053" width="12.77734375" style="15" customWidth="1"/>
    <col min="12054" max="12057" width="9.5546875" style="15" customWidth="1"/>
    <col min="12058" max="12059" width="12.44140625" style="15" customWidth="1"/>
    <col min="12060" max="12061" width="9.5546875" style="15" customWidth="1"/>
    <col min="12062" max="12062" width="13" style="15" customWidth="1"/>
    <col min="12063" max="12063" width="13.5546875" style="15" customWidth="1"/>
    <col min="12064" max="12289" width="8.77734375" style="15"/>
    <col min="12290" max="12290" width="18.21875" style="15" customWidth="1"/>
    <col min="12291" max="12291" width="22.5546875" style="15" customWidth="1"/>
    <col min="12292" max="12295" width="9.5546875" style="15" customWidth="1"/>
    <col min="12296" max="12297" width="13.5546875" style="15" customWidth="1"/>
    <col min="12298" max="12299" width="9.5546875" style="15" customWidth="1"/>
    <col min="12300" max="12301" width="10.5546875" style="15" customWidth="1"/>
    <col min="12302" max="12303" width="13.5546875" style="15" customWidth="1"/>
    <col min="12304" max="12305" width="9.5546875" style="15" customWidth="1"/>
    <col min="12306" max="12307" width="10.5546875" style="15" customWidth="1"/>
    <col min="12308" max="12309" width="12.77734375" style="15" customWidth="1"/>
    <col min="12310" max="12313" width="9.5546875" style="15" customWidth="1"/>
    <col min="12314" max="12315" width="12.44140625" style="15" customWidth="1"/>
    <col min="12316" max="12317" width="9.5546875" style="15" customWidth="1"/>
    <col min="12318" max="12318" width="13" style="15" customWidth="1"/>
    <col min="12319" max="12319" width="13.5546875" style="15" customWidth="1"/>
    <col min="12320" max="12545" width="8.77734375" style="15"/>
    <col min="12546" max="12546" width="18.21875" style="15" customWidth="1"/>
    <col min="12547" max="12547" width="22.5546875" style="15" customWidth="1"/>
    <col min="12548" max="12551" width="9.5546875" style="15" customWidth="1"/>
    <col min="12552" max="12553" width="13.5546875" style="15" customWidth="1"/>
    <col min="12554" max="12555" width="9.5546875" style="15" customWidth="1"/>
    <col min="12556" max="12557" width="10.5546875" style="15" customWidth="1"/>
    <col min="12558" max="12559" width="13.5546875" style="15" customWidth="1"/>
    <col min="12560" max="12561" width="9.5546875" style="15" customWidth="1"/>
    <col min="12562" max="12563" width="10.5546875" style="15" customWidth="1"/>
    <col min="12564" max="12565" width="12.77734375" style="15" customWidth="1"/>
    <col min="12566" max="12569" width="9.5546875" style="15" customWidth="1"/>
    <col min="12570" max="12571" width="12.44140625" style="15" customWidth="1"/>
    <col min="12572" max="12573" width="9.5546875" style="15" customWidth="1"/>
    <col min="12574" max="12574" width="13" style="15" customWidth="1"/>
    <col min="12575" max="12575" width="13.5546875" style="15" customWidth="1"/>
    <col min="12576" max="12801" width="8.77734375" style="15"/>
    <col min="12802" max="12802" width="18.21875" style="15" customWidth="1"/>
    <col min="12803" max="12803" width="22.5546875" style="15" customWidth="1"/>
    <col min="12804" max="12807" width="9.5546875" style="15" customWidth="1"/>
    <col min="12808" max="12809" width="13.5546875" style="15" customWidth="1"/>
    <col min="12810" max="12811" width="9.5546875" style="15" customWidth="1"/>
    <col min="12812" max="12813" width="10.5546875" style="15" customWidth="1"/>
    <col min="12814" max="12815" width="13.5546875" style="15" customWidth="1"/>
    <col min="12816" max="12817" width="9.5546875" style="15" customWidth="1"/>
    <col min="12818" max="12819" width="10.5546875" style="15" customWidth="1"/>
    <col min="12820" max="12821" width="12.77734375" style="15" customWidth="1"/>
    <col min="12822" max="12825" width="9.5546875" style="15" customWidth="1"/>
    <col min="12826" max="12827" width="12.44140625" style="15" customWidth="1"/>
    <col min="12828" max="12829" width="9.5546875" style="15" customWidth="1"/>
    <col min="12830" max="12830" width="13" style="15" customWidth="1"/>
    <col min="12831" max="12831" width="13.5546875" style="15" customWidth="1"/>
    <col min="12832" max="13057" width="8.77734375" style="15"/>
    <col min="13058" max="13058" width="18.21875" style="15" customWidth="1"/>
    <col min="13059" max="13059" width="22.5546875" style="15" customWidth="1"/>
    <col min="13060" max="13063" width="9.5546875" style="15" customWidth="1"/>
    <col min="13064" max="13065" width="13.5546875" style="15" customWidth="1"/>
    <col min="13066" max="13067" width="9.5546875" style="15" customWidth="1"/>
    <col min="13068" max="13069" width="10.5546875" style="15" customWidth="1"/>
    <col min="13070" max="13071" width="13.5546875" style="15" customWidth="1"/>
    <col min="13072" max="13073" width="9.5546875" style="15" customWidth="1"/>
    <col min="13074" max="13075" width="10.5546875" style="15" customWidth="1"/>
    <col min="13076" max="13077" width="12.77734375" style="15" customWidth="1"/>
    <col min="13078" max="13081" width="9.5546875" style="15" customWidth="1"/>
    <col min="13082" max="13083" width="12.44140625" style="15" customWidth="1"/>
    <col min="13084" max="13085" width="9.5546875" style="15" customWidth="1"/>
    <col min="13086" max="13086" width="13" style="15" customWidth="1"/>
    <col min="13087" max="13087" width="13.5546875" style="15" customWidth="1"/>
    <col min="13088" max="13313" width="8.77734375" style="15"/>
    <col min="13314" max="13314" width="18.21875" style="15" customWidth="1"/>
    <col min="13315" max="13315" width="22.5546875" style="15" customWidth="1"/>
    <col min="13316" max="13319" width="9.5546875" style="15" customWidth="1"/>
    <col min="13320" max="13321" width="13.5546875" style="15" customWidth="1"/>
    <col min="13322" max="13323" width="9.5546875" style="15" customWidth="1"/>
    <col min="13324" max="13325" width="10.5546875" style="15" customWidth="1"/>
    <col min="13326" max="13327" width="13.5546875" style="15" customWidth="1"/>
    <col min="13328" max="13329" width="9.5546875" style="15" customWidth="1"/>
    <col min="13330" max="13331" width="10.5546875" style="15" customWidth="1"/>
    <col min="13332" max="13333" width="12.77734375" style="15" customWidth="1"/>
    <col min="13334" max="13337" width="9.5546875" style="15" customWidth="1"/>
    <col min="13338" max="13339" width="12.44140625" style="15" customWidth="1"/>
    <col min="13340" max="13341" width="9.5546875" style="15" customWidth="1"/>
    <col min="13342" max="13342" width="13" style="15" customWidth="1"/>
    <col min="13343" max="13343" width="13.5546875" style="15" customWidth="1"/>
    <col min="13344" max="13569" width="8.77734375" style="15"/>
    <col min="13570" max="13570" width="18.21875" style="15" customWidth="1"/>
    <col min="13571" max="13571" width="22.5546875" style="15" customWidth="1"/>
    <col min="13572" max="13575" width="9.5546875" style="15" customWidth="1"/>
    <col min="13576" max="13577" width="13.5546875" style="15" customWidth="1"/>
    <col min="13578" max="13579" width="9.5546875" style="15" customWidth="1"/>
    <col min="13580" max="13581" width="10.5546875" style="15" customWidth="1"/>
    <col min="13582" max="13583" width="13.5546875" style="15" customWidth="1"/>
    <col min="13584" max="13585" width="9.5546875" style="15" customWidth="1"/>
    <col min="13586" max="13587" width="10.5546875" style="15" customWidth="1"/>
    <col min="13588" max="13589" width="12.77734375" style="15" customWidth="1"/>
    <col min="13590" max="13593" width="9.5546875" style="15" customWidth="1"/>
    <col min="13594" max="13595" width="12.44140625" style="15" customWidth="1"/>
    <col min="13596" max="13597" width="9.5546875" style="15" customWidth="1"/>
    <col min="13598" max="13598" width="13" style="15" customWidth="1"/>
    <col min="13599" max="13599" width="13.5546875" style="15" customWidth="1"/>
    <col min="13600" max="13825" width="8.77734375" style="15"/>
    <col min="13826" max="13826" width="18.21875" style="15" customWidth="1"/>
    <col min="13827" max="13827" width="22.5546875" style="15" customWidth="1"/>
    <col min="13828" max="13831" width="9.5546875" style="15" customWidth="1"/>
    <col min="13832" max="13833" width="13.5546875" style="15" customWidth="1"/>
    <col min="13834" max="13835" width="9.5546875" style="15" customWidth="1"/>
    <col min="13836" max="13837" width="10.5546875" style="15" customWidth="1"/>
    <col min="13838" max="13839" width="13.5546875" style="15" customWidth="1"/>
    <col min="13840" max="13841" width="9.5546875" style="15" customWidth="1"/>
    <col min="13842" max="13843" width="10.5546875" style="15" customWidth="1"/>
    <col min="13844" max="13845" width="12.77734375" style="15" customWidth="1"/>
    <col min="13846" max="13849" width="9.5546875" style="15" customWidth="1"/>
    <col min="13850" max="13851" width="12.44140625" style="15" customWidth="1"/>
    <col min="13852" max="13853" width="9.5546875" style="15" customWidth="1"/>
    <col min="13854" max="13854" width="13" style="15" customWidth="1"/>
    <col min="13855" max="13855" width="13.5546875" style="15" customWidth="1"/>
    <col min="13856" max="14081" width="8.77734375" style="15"/>
    <col min="14082" max="14082" width="18.21875" style="15" customWidth="1"/>
    <col min="14083" max="14083" width="22.5546875" style="15" customWidth="1"/>
    <col min="14084" max="14087" width="9.5546875" style="15" customWidth="1"/>
    <col min="14088" max="14089" width="13.5546875" style="15" customWidth="1"/>
    <col min="14090" max="14091" width="9.5546875" style="15" customWidth="1"/>
    <col min="14092" max="14093" width="10.5546875" style="15" customWidth="1"/>
    <col min="14094" max="14095" width="13.5546875" style="15" customWidth="1"/>
    <col min="14096" max="14097" width="9.5546875" style="15" customWidth="1"/>
    <col min="14098" max="14099" width="10.5546875" style="15" customWidth="1"/>
    <col min="14100" max="14101" width="12.77734375" style="15" customWidth="1"/>
    <col min="14102" max="14105" width="9.5546875" style="15" customWidth="1"/>
    <col min="14106" max="14107" width="12.44140625" style="15" customWidth="1"/>
    <col min="14108" max="14109" width="9.5546875" style="15" customWidth="1"/>
    <col min="14110" max="14110" width="13" style="15" customWidth="1"/>
    <col min="14111" max="14111" width="13.5546875" style="15" customWidth="1"/>
    <col min="14112" max="14337" width="8.77734375" style="15"/>
    <col min="14338" max="14338" width="18.21875" style="15" customWidth="1"/>
    <col min="14339" max="14339" width="22.5546875" style="15" customWidth="1"/>
    <col min="14340" max="14343" width="9.5546875" style="15" customWidth="1"/>
    <col min="14344" max="14345" width="13.5546875" style="15" customWidth="1"/>
    <col min="14346" max="14347" width="9.5546875" style="15" customWidth="1"/>
    <col min="14348" max="14349" width="10.5546875" style="15" customWidth="1"/>
    <col min="14350" max="14351" width="13.5546875" style="15" customWidth="1"/>
    <col min="14352" max="14353" width="9.5546875" style="15" customWidth="1"/>
    <col min="14354" max="14355" width="10.5546875" style="15" customWidth="1"/>
    <col min="14356" max="14357" width="12.77734375" style="15" customWidth="1"/>
    <col min="14358" max="14361" width="9.5546875" style="15" customWidth="1"/>
    <col min="14362" max="14363" width="12.44140625" style="15" customWidth="1"/>
    <col min="14364" max="14365" width="9.5546875" style="15" customWidth="1"/>
    <col min="14366" max="14366" width="13" style="15" customWidth="1"/>
    <col min="14367" max="14367" width="13.5546875" style="15" customWidth="1"/>
    <col min="14368" max="14593" width="8.77734375" style="15"/>
    <col min="14594" max="14594" width="18.21875" style="15" customWidth="1"/>
    <col min="14595" max="14595" width="22.5546875" style="15" customWidth="1"/>
    <col min="14596" max="14599" width="9.5546875" style="15" customWidth="1"/>
    <col min="14600" max="14601" width="13.5546875" style="15" customWidth="1"/>
    <col min="14602" max="14603" width="9.5546875" style="15" customWidth="1"/>
    <col min="14604" max="14605" width="10.5546875" style="15" customWidth="1"/>
    <col min="14606" max="14607" width="13.5546875" style="15" customWidth="1"/>
    <col min="14608" max="14609" width="9.5546875" style="15" customWidth="1"/>
    <col min="14610" max="14611" width="10.5546875" style="15" customWidth="1"/>
    <col min="14612" max="14613" width="12.77734375" style="15" customWidth="1"/>
    <col min="14614" max="14617" width="9.5546875" style="15" customWidth="1"/>
    <col min="14618" max="14619" width="12.44140625" style="15" customWidth="1"/>
    <col min="14620" max="14621" width="9.5546875" style="15" customWidth="1"/>
    <col min="14622" max="14622" width="13" style="15" customWidth="1"/>
    <col min="14623" max="14623" width="13.5546875" style="15" customWidth="1"/>
    <col min="14624" max="14849" width="8.77734375" style="15"/>
    <col min="14850" max="14850" width="18.21875" style="15" customWidth="1"/>
    <col min="14851" max="14851" width="22.5546875" style="15" customWidth="1"/>
    <col min="14852" max="14855" width="9.5546875" style="15" customWidth="1"/>
    <col min="14856" max="14857" width="13.5546875" style="15" customWidth="1"/>
    <col min="14858" max="14859" width="9.5546875" style="15" customWidth="1"/>
    <col min="14860" max="14861" width="10.5546875" style="15" customWidth="1"/>
    <col min="14862" max="14863" width="13.5546875" style="15" customWidth="1"/>
    <col min="14864" max="14865" width="9.5546875" style="15" customWidth="1"/>
    <col min="14866" max="14867" width="10.5546875" style="15" customWidth="1"/>
    <col min="14868" max="14869" width="12.77734375" style="15" customWidth="1"/>
    <col min="14870" max="14873" width="9.5546875" style="15" customWidth="1"/>
    <col min="14874" max="14875" width="12.44140625" style="15" customWidth="1"/>
    <col min="14876" max="14877" width="9.5546875" style="15" customWidth="1"/>
    <col min="14878" max="14878" width="13" style="15" customWidth="1"/>
    <col min="14879" max="14879" width="13.5546875" style="15" customWidth="1"/>
    <col min="14880" max="15105" width="8.77734375" style="15"/>
    <col min="15106" max="15106" width="18.21875" style="15" customWidth="1"/>
    <col min="15107" max="15107" width="22.5546875" style="15" customWidth="1"/>
    <col min="15108" max="15111" width="9.5546875" style="15" customWidth="1"/>
    <col min="15112" max="15113" width="13.5546875" style="15" customWidth="1"/>
    <col min="15114" max="15115" width="9.5546875" style="15" customWidth="1"/>
    <col min="15116" max="15117" width="10.5546875" style="15" customWidth="1"/>
    <col min="15118" max="15119" width="13.5546875" style="15" customWidth="1"/>
    <col min="15120" max="15121" width="9.5546875" style="15" customWidth="1"/>
    <col min="15122" max="15123" width="10.5546875" style="15" customWidth="1"/>
    <col min="15124" max="15125" width="12.77734375" style="15" customWidth="1"/>
    <col min="15126" max="15129" width="9.5546875" style="15" customWidth="1"/>
    <col min="15130" max="15131" width="12.44140625" style="15" customWidth="1"/>
    <col min="15132" max="15133" width="9.5546875" style="15" customWidth="1"/>
    <col min="15134" max="15134" width="13" style="15" customWidth="1"/>
    <col min="15135" max="15135" width="13.5546875" style="15" customWidth="1"/>
    <col min="15136" max="15361" width="8.77734375" style="15"/>
    <col min="15362" max="15362" width="18.21875" style="15" customWidth="1"/>
    <col min="15363" max="15363" width="22.5546875" style="15" customWidth="1"/>
    <col min="15364" max="15367" width="9.5546875" style="15" customWidth="1"/>
    <col min="15368" max="15369" width="13.5546875" style="15" customWidth="1"/>
    <col min="15370" max="15371" width="9.5546875" style="15" customWidth="1"/>
    <col min="15372" max="15373" width="10.5546875" style="15" customWidth="1"/>
    <col min="15374" max="15375" width="13.5546875" style="15" customWidth="1"/>
    <col min="15376" max="15377" width="9.5546875" style="15" customWidth="1"/>
    <col min="15378" max="15379" width="10.5546875" style="15" customWidth="1"/>
    <col min="15380" max="15381" width="12.77734375" style="15" customWidth="1"/>
    <col min="15382" max="15385" width="9.5546875" style="15" customWidth="1"/>
    <col min="15386" max="15387" width="12.44140625" style="15" customWidth="1"/>
    <col min="15388" max="15389" width="9.5546875" style="15" customWidth="1"/>
    <col min="15390" max="15390" width="13" style="15" customWidth="1"/>
    <col min="15391" max="15391" width="13.5546875" style="15" customWidth="1"/>
    <col min="15392" max="15617" width="8.77734375" style="15"/>
    <col min="15618" max="15618" width="18.21875" style="15" customWidth="1"/>
    <col min="15619" max="15619" width="22.5546875" style="15" customWidth="1"/>
    <col min="15620" max="15623" width="9.5546875" style="15" customWidth="1"/>
    <col min="15624" max="15625" width="13.5546875" style="15" customWidth="1"/>
    <col min="15626" max="15627" width="9.5546875" style="15" customWidth="1"/>
    <col min="15628" max="15629" width="10.5546875" style="15" customWidth="1"/>
    <col min="15630" max="15631" width="13.5546875" style="15" customWidth="1"/>
    <col min="15632" max="15633" width="9.5546875" style="15" customWidth="1"/>
    <col min="15634" max="15635" width="10.5546875" style="15" customWidth="1"/>
    <col min="15636" max="15637" width="12.77734375" style="15" customWidth="1"/>
    <col min="15638" max="15641" width="9.5546875" style="15" customWidth="1"/>
    <col min="15642" max="15643" width="12.44140625" style="15" customWidth="1"/>
    <col min="15644" max="15645" width="9.5546875" style="15" customWidth="1"/>
    <col min="15646" max="15646" width="13" style="15" customWidth="1"/>
    <col min="15647" max="15647" width="13.5546875" style="15" customWidth="1"/>
    <col min="15648" max="15873" width="8.77734375" style="15"/>
    <col min="15874" max="15874" width="18.21875" style="15" customWidth="1"/>
    <col min="15875" max="15875" width="22.5546875" style="15" customWidth="1"/>
    <col min="15876" max="15879" width="9.5546875" style="15" customWidth="1"/>
    <col min="15880" max="15881" width="13.5546875" style="15" customWidth="1"/>
    <col min="15882" max="15883" width="9.5546875" style="15" customWidth="1"/>
    <col min="15884" max="15885" width="10.5546875" style="15" customWidth="1"/>
    <col min="15886" max="15887" width="13.5546875" style="15" customWidth="1"/>
    <col min="15888" max="15889" width="9.5546875" style="15" customWidth="1"/>
    <col min="15890" max="15891" width="10.5546875" style="15" customWidth="1"/>
    <col min="15892" max="15893" width="12.77734375" style="15" customWidth="1"/>
    <col min="15894" max="15897" width="9.5546875" style="15" customWidth="1"/>
    <col min="15898" max="15899" width="12.44140625" style="15" customWidth="1"/>
    <col min="15900" max="15901" width="9.5546875" style="15" customWidth="1"/>
    <col min="15902" max="15902" width="13" style="15" customWidth="1"/>
    <col min="15903" max="15903" width="13.5546875" style="15" customWidth="1"/>
    <col min="15904" max="16129" width="8.77734375" style="15"/>
    <col min="16130" max="16130" width="18.21875" style="15" customWidth="1"/>
    <col min="16131" max="16131" width="22.5546875" style="15" customWidth="1"/>
    <col min="16132" max="16135" width="9.5546875" style="15" customWidth="1"/>
    <col min="16136" max="16137" width="13.5546875" style="15" customWidth="1"/>
    <col min="16138" max="16139" width="9.5546875" style="15" customWidth="1"/>
    <col min="16140" max="16141" width="10.5546875" style="15" customWidth="1"/>
    <col min="16142" max="16143" width="13.5546875" style="15" customWidth="1"/>
    <col min="16144" max="16145" width="9.5546875" style="15" customWidth="1"/>
    <col min="16146" max="16147" width="10.5546875" style="15" customWidth="1"/>
    <col min="16148" max="16149" width="12.77734375" style="15" customWidth="1"/>
    <col min="16150" max="16153" width="9.5546875" style="15" customWidth="1"/>
    <col min="16154" max="16155" width="12.44140625" style="15" customWidth="1"/>
    <col min="16156" max="16157" width="9.5546875" style="15" customWidth="1"/>
    <col min="16158" max="16158" width="13" style="15" customWidth="1"/>
    <col min="16159" max="16159" width="13.5546875" style="15" customWidth="1"/>
    <col min="16160" max="16384" width="8.77734375" style="15"/>
  </cols>
  <sheetData>
    <row r="2" spans="1:32" ht="21" customHeight="1" x14ac:dyDescent="0.3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9"/>
    </row>
    <row r="4" spans="1:32" ht="66" x14ac:dyDescent="0.3">
      <c r="A4" s="77" t="s">
        <v>129</v>
      </c>
      <c r="B4" s="27" t="s">
        <v>67</v>
      </c>
      <c r="C4" s="27" t="s">
        <v>68</v>
      </c>
      <c r="D4" s="27" t="s">
        <v>69</v>
      </c>
      <c r="E4" s="27" t="s">
        <v>70</v>
      </c>
      <c r="F4" s="27" t="s">
        <v>71</v>
      </c>
      <c r="G4" s="27" t="s">
        <v>72</v>
      </c>
      <c r="H4" s="27" t="s">
        <v>73</v>
      </c>
      <c r="I4" s="27" t="s">
        <v>74</v>
      </c>
      <c r="J4" s="27" t="s">
        <v>75</v>
      </c>
      <c r="K4" s="27" t="s">
        <v>76</v>
      </c>
      <c r="L4" s="27" t="s">
        <v>27</v>
      </c>
      <c r="M4" s="27" t="s">
        <v>77</v>
      </c>
      <c r="N4" s="27" t="s">
        <v>118</v>
      </c>
      <c r="O4" s="27" t="s">
        <v>31</v>
      </c>
    </row>
    <row r="5" spans="1:32" x14ac:dyDescent="0.3">
      <c r="A5" s="114" t="s">
        <v>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32" x14ac:dyDescent="0.3">
      <c r="A6" s="80" t="s">
        <v>1</v>
      </c>
      <c r="B6" s="79">
        <v>12.919919358868182</v>
      </c>
      <c r="C6" s="79">
        <v>0.78569674943964052</v>
      </c>
      <c r="D6" s="79">
        <v>1.906466664422021</v>
      </c>
      <c r="E6" s="79">
        <v>2.7975861371501525</v>
      </c>
      <c r="F6" s="79">
        <v>4.7163035664140443E-2</v>
      </c>
      <c r="G6" s="79">
        <v>6.466756346451305E-2</v>
      </c>
      <c r="H6" s="79">
        <v>0.24070382098592005</v>
      </c>
      <c r="I6" s="79">
        <v>5.404750548253563E-3</v>
      </c>
      <c r="J6" s="79">
        <v>0.51100268335785315</v>
      </c>
      <c r="K6" s="79">
        <v>0.42128409366283737</v>
      </c>
      <c r="L6" s="79">
        <v>1.8798078413247024</v>
      </c>
      <c r="M6" s="79">
        <v>1.3381200251216445</v>
      </c>
      <c r="N6" s="79">
        <v>1.2303547816027802</v>
      </c>
      <c r="O6" s="79">
        <v>5.6514141295232925E-2</v>
      </c>
    </row>
    <row r="7" spans="1:32" x14ac:dyDescent="0.3">
      <c r="A7" s="80" t="s">
        <v>2</v>
      </c>
      <c r="B7" s="79">
        <v>12.595335911644693</v>
      </c>
      <c r="C7" s="79">
        <v>1.0875928294672959</v>
      </c>
      <c r="D7" s="79">
        <v>2.9495927850115389</v>
      </c>
      <c r="E7" s="79">
        <v>1.2524025173241575</v>
      </c>
      <c r="F7" s="79">
        <v>0.91962395084940907</v>
      </c>
      <c r="G7" s="79">
        <v>0.77541315456309057</v>
      </c>
      <c r="H7" s="79">
        <v>0.36983144560319831</v>
      </c>
      <c r="I7" s="79">
        <v>0.54466311833735293</v>
      </c>
      <c r="J7" s="79">
        <v>0.90130233306366958</v>
      </c>
      <c r="K7" s="79">
        <v>1.1247136041674299</v>
      </c>
      <c r="L7" s="79">
        <v>3.5765563543222023</v>
      </c>
      <c r="M7" s="79">
        <v>2.2063801563156202</v>
      </c>
      <c r="N7" s="79">
        <v>2.0516434004277757</v>
      </c>
      <c r="O7" s="79">
        <v>0.27793593778879383</v>
      </c>
    </row>
    <row r="8" spans="1:32" x14ac:dyDescent="0.3">
      <c r="A8" s="80" t="s">
        <v>3</v>
      </c>
      <c r="B8" s="79">
        <v>13.852454173140236</v>
      </c>
      <c r="C8" s="79">
        <v>0.40266032263522539</v>
      </c>
      <c r="D8" s="79">
        <v>1.7761832018656494</v>
      </c>
      <c r="E8" s="79">
        <v>4.239226338445552</v>
      </c>
      <c r="F8" s="79">
        <v>0.15807675535013188</v>
      </c>
      <c r="G8" s="79">
        <v>2.0088267916719764</v>
      </c>
      <c r="H8" s="79">
        <v>0.37037016041378024</v>
      </c>
      <c r="I8" s="79">
        <v>9.5150188295367671E-2</v>
      </c>
      <c r="J8" s="79">
        <v>0.57827896822331215</v>
      </c>
      <c r="K8" s="79">
        <v>0.68090743971160606</v>
      </c>
      <c r="L8" s="79">
        <v>1.3524656702695221</v>
      </c>
      <c r="M8" s="79">
        <v>1.2874617733554738</v>
      </c>
      <c r="N8" s="79">
        <v>1.5510440233603473</v>
      </c>
      <c r="O8" s="79">
        <v>0.72791498364050544</v>
      </c>
    </row>
    <row r="9" spans="1:32" x14ac:dyDescent="0.3">
      <c r="A9" s="80" t="s">
        <v>4</v>
      </c>
      <c r="B9" s="79">
        <v>12.537600672425405</v>
      </c>
      <c r="C9" s="79">
        <v>0.31655485188527305</v>
      </c>
      <c r="D9" s="79">
        <v>1.3094205967703836</v>
      </c>
      <c r="E9" s="79">
        <v>2.363167616163421</v>
      </c>
      <c r="F9" s="79">
        <v>0.44014086687225779</v>
      </c>
      <c r="G9" s="79">
        <v>0.3495496917034</v>
      </c>
      <c r="H9" s="79">
        <v>0.38185441112809665</v>
      </c>
      <c r="I9" s="79">
        <v>0</v>
      </c>
      <c r="J9" s="79">
        <v>0.12732843065099866</v>
      </c>
      <c r="K9" s="79">
        <v>0.80576624384203577</v>
      </c>
      <c r="L9" s="79">
        <v>1.6206059106511363</v>
      </c>
      <c r="M9" s="79">
        <v>0.82571257228838923</v>
      </c>
      <c r="N9" s="79">
        <v>0.4300977764362196</v>
      </c>
      <c r="O9" s="79">
        <v>0.5641013343779987</v>
      </c>
    </row>
    <row r="10" spans="1:32" x14ac:dyDescent="0.3">
      <c r="A10" s="80" t="s">
        <v>5</v>
      </c>
      <c r="B10" s="79">
        <v>19.585979098360539</v>
      </c>
      <c r="C10" s="79">
        <v>1.0125050109038674</v>
      </c>
      <c r="D10" s="79">
        <v>6.841106475004505</v>
      </c>
      <c r="E10" s="79">
        <v>11.603727708335747</v>
      </c>
      <c r="F10" s="79">
        <v>0.51516814583287174</v>
      </c>
      <c r="G10" s="79">
        <v>1.4873313072874474</v>
      </c>
      <c r="H10" s="79">
        <v>0.51819069186391609</v>
      </c>
      <c r="I10" s="79">
        <v>0.51353741937819108</v>
      </c>
      <c r="J10" s="79">
        <v>2.7085536112360433</v>
      </c>
      <c r="K10" s="79">
        <v>1.6372643858889222</v>
      </c>
      <c r="L10" s="79">
        <v>3.6249367269714088</v>
      </c>
      <c r="M10" s="79">
        <v>8.123502621823727</v>
      </c>
      <c r="N10" s="79">
        <v>3.5449182307260232</v>
      </c>
      <c r="O10" s="79">
        <v>4.0496393885833646</v>
      </c>
    </row>
    <row r="11" spans="1:32" x14ac:dyDescent="0.3">
      <c r="A11" s="80" t="s">
        <v>6</v>
      </c>
      <c r="B11" s="79">
        <v>33.021040238271212</v>
      </c>
      <c r="C11" s="79">
        <v>2.5649758449461908</v>
      </c>
      <c r="D11" s="79">
        <v>9.8325608188411344</v>
      </c>
      <c r="E11" s="79">
        <v>7.6836426459995995</v>
      </c>
      <c r="F11" s="79">
        <v>8.7684827541442911E-2</v>
      </c>
      <c r="G11" s="79">
        <v>0.34754359903334131</v>
      </c>
      <c r="H11" s="79">
        <v>0.4238652132326195</v>
      </c>
      <c r="I11" s="79">
        <v>0.50203640889716827</v>
      </c>
      <c r="J11" s="79">
        <v>2.3567633475886485</v>
      </c>
      <c r="K11" s="79">
        <v>1.3652720307056037</v>
      </c>
      <c r="L11" s="79">
        <v>19.08818440209685</v>
      </c>
      <c r="M11" s="79">
        <v>19.638871631836643</v>
      </c>
      <c r="N11" s="79">
        <v>2.2026760753778722</v>
      </c>
      <c r="O11" s="79">
        <v>3.7718084260374228E-2</v>
      </c>
    </row>
    <row r="12" spans="1:32" x14ac:dyDescent="0.3">
      <c r="A12" s="80" t="s">
        <v>7</v>
      </c>
      <c r="B12" s="79">
        <v>27.220791311510428</v>
      </c>
      <c r="C12" s="79">
        <v>3.3322706469455432</v>
      </c>
      <c r="D12" s="79">
        <v>5.6747811265327899</v>
      </c>
      <c r="E12" s="79">
        <v>0.96670149992555876</v>
      </c>
      <c r="F12" s="79">
        <v>6.7672581023498199E-2</v>
      </c>
      <c r="G12" s="79">
        <v>0.89158344146685797</v>
      </c>
      <c r="H12" s="79">
        <v>0.10698512004265358</v>
      </c>
      <c r="I12" s="79">
        <v>0.29180647242194585</v>
      </c>
      <c r="J12" s="79">
        <v>0.12471811880905201</v>
      </c>
      <c r="K12" s="79">
        <v>1.5255292822825637</v>
      </c>
      <c r="L12" s="79">
        <v>6.3266829144797168</v>
      </c>
      <c r="M12" s="79">
        <v>2.8895132873449918</v>
      </c>
      <c r="N12" s="79">
        <v>3.4643114093629941</v>
      </c>
      <c r="O12" s="79">
        <v>7.9741061814682962E-2</v>
      </c>
    </row>
    <row r="13" spans="1:32" x14ac:dyDescent="0.3">
      <c r="A13" s="80" t="s">
        <v>8</v>
      </c>
      <c r="B13" s="79">
        <v>19.264728482306051</v>
      </c>
      <c r="C13" s="79">
        <v>1.9792176563470925</v>
      </c>
      <c r="D13" s="79">
        <v>7.3866017124359127</v>
      </c>
      <c r="E13" s="79">
        <v>18.639347304881102</v>
      </c>
      <c r="F13" s="79">
        <v>1.3517070476695807</v>
      </c>
      <c r="G13" s="79">
        <v>5.041302821820496</v>
      </c>
      <c r="H13" s="79">
        <v>2.5260797217262558</v>
      </c>
      <c r="I13" s="79">
        <v>0.62275706435126699</v>
      </c>
      <c r="J13" s="79">
        <v>3.4741375671196466</v>
      </c>
      <c r="K13" s="79">
        <v>2.2738632390320181</v>
      </c>
      <c r="L13" s="79">
        <v>3.0308646092721507</v>
      </c>
      <c r="M13" s="79">
        <v>4.737087348760471</v>
      </c>
      <c r="N13" s="79">
        <v>6.8091645845422226</v>
      </c>
      <c r="O13" s="79">
        <v>0.14840380747566004</v>
      </c>
    </row>
    <row r="14" spans="1:32" x14ac:dyDescent="0.3">
      <c r="A14" s="80" t="s">
        <v>104</v>
      </c>
      <c r="B14" s="79">
        <v>56.172863306215184</v>
      </c>
      <c r="C14" s="79">
        <v>6.6881656968911267</v>
      </c>
      <c r="D14" s="79">
        <v>1.5189577866604411</v>
      </c>
      <c r="E14" s="79">
        <v>10.176453930785211</v>
      </c>
      <c r="F14" s="79">
        <v>5.4045276940580173E-2</v>
      </c>
      <c r="G14" s="79">
        <v>0.21021792006870338</v>
      </c>
      <c r="H14" s="79">
        <v>9.3697524195938173E-2</v>
      </c>
      <c r="I14" s="79">
        <v>6.5433088250729451E-2</v>
      </c>
      <c r="J14" s="79">
        <v>0</v>
      </c>
      <c r="K14" s="79">
        <v>2.0440007309911392</v>
      </c>
      <c r="L14" s="79">
        <v>2.3940771505496543</v>
      </c>
      <c r="M14" s="79">
        <v>4.7390373806028494</v>
      </c>
      <c r="N14" s="79">
        <v>3.884848760370291</v>
      </c>
      <c r="O14" s="79">
        <v>0</v>
      </c>
    </row>
    <row r="15" spans="1:32" x14ac:dyDescent="0.3">
      <c r="A15" s="80" t="s">
        <v>84</v>
      </c>
      <c r="B15" s="79">
        <v>20.132438225144238</v>
      </c>
      <c r="C15" s="79">
        <v>2.8048090580021809</v>
      </c>
      <c r="D15" s="79">
        <v>4.3847301623136303</v>
      </c>
      <c r="E15" s="79">
        <v>8.1850477230457344</v>
      </c>
      <c r="F15" s="79">
        <v>0.15254560677768866</v>
      </c>
      <c r="G15" s="79">
        <v>7.1572518586170461E-2</v>
      </c>
      <c r="H15" s="79">
        <v>0.59214568893495323</v>
      </c>
      <c r="I15" s="79">
        <v>0.41994223822307286</v>
      </c>
      <c r="J15" s="79">
        <v>0.57079582009947949</v>
      </c>
      <c r="K15" s="79">
        <v>1.6285944439512381</v>
      </c>
      <c r="L15" s="79">
        <v>4.1966358958248948</v>
      </c>
      <c r="M15" s="79">
        <v>7.8299597700302019</v>
      </c>
      <c r="N15" s="79">
        <v>3.3735435751220115</v>
      </c>
      <c r="O15" s="79">
        <v>3.0213139479217368</v>
      </c>
    </row>
    <row r="16" spans="1:32" x14ac:dyDescent="0.3">
      <c r="A16" s="80" t="s">
        <v>105</v>
      </c>
      <c r="B16" s="79">
        <v>7.8813641126093863</v>
      </c>
      <c r="C16" s="79">
        <v>0.91496718121688947</v>
      </c>
      <c r="D16" s="79">
        <v>4.474218478634354</v>
      </c>
      <c r="E16" s="79">
        <v>4.506114616072904</v>
      </c>
      <c r="F16" s="79">
        <v>0.27116185743390325</v>
      </c>
      <c r="G16" s="79">
        <v>1.5327258588929702</v>
      </c>
      <c r="H16" s="79">
        <v>1.3362730161175749</v>
      </c>
      <c r="I16" s="79">
        <v>3.3355762694719245E-2</v>
      </c>
      <c r="J16" s="79">
        <v>1.2038636069527955</v>
      </c>
      <c r="K16" s="79">
        <v>0.26277970749104762</v>
      </c>
      <c r="L16" s="79">
        <v>5.5944318111647897</v>
      </c>
      <c r="M16" s="79">
        <v>6.4244297673619668</v>
      </c>
      <c r="N16" s="79">
        <v>1.0993510227485501</v>
      </c>
      <c r="O16" s="79">
        <v>0.88699693853111838</v>
      </c>
    </row>
    <row r="17" spans="1:15" x14ac:dyDescent="0.3">
      <c r="A17" s="80" t="s">
        <v>106</v>
      </c>
      <c r="B17" s="79">
        <v>12.327928653575707</v>
      </c>
      <c r="C17" s="79">
        <v>0.48151507520383791</v>
      </c>
      <c r="D17" s="79">
        <v>2.8932594177189936</v>
      </c>
      <c r="E17" s="79">
        <v>1.4809083439615871</v>
      </c>
      <c r="F17" s="79">
        <v>0.31557234368494891</v>
      </c>
      <c r="G17" s="79">
        <v>1.078067245916384</v>
      </c>
      <c r="H17" s="79">
        <v>0.26076608241295257</v>
      </c>
      <c r="I17" s="79">
        <v>0.22695411606886806</v>
      </c>
      <c r="J17" s="79">
        <v>0.65249773973919656</v>
      </c>
      <c r="K17" s="79">
        <v>0.76521439131629432</v>
      </c>
      <c r="L17" s="79">
        <v>2.8304488497673614</v>
      </c>
      <c r="M17" s="79">
        <v>1.5410052762636115</v>
      </c>
      <c r="N17" s="79">
        <v>1.5438652051331543</v>
      </c>
      <c r="O17" s="79">
        <v>0.71117918266779423</v>
      </c>
    </row>
    <row r="18" spans="1:15" x14ac:dyDescent="0.3">
      <c r="A18" s="80" t="s">
        <v>133</v>
      </c>
      <c r="B18" s="79">
        <v>17.12967099784716</v>
      </c>
      <c r="C18" s="79">
        <v>0.38358052537383092</v>
      </c>
      <c r="D18" s="79">
        <v>0.91332643169686578</v>
      </c>
      <c r="E18" s="79">
        <v>6.029029330852552</v>
      </c>
      <c r="F18" s="79">
        <v>2.1762753885852713E-2</v>
      </c>
      <c r="G18" s="79">
        <v>0.15225903779096581</v>
      </c>
      <c r="H18" s="79">
        <v>0.21793360063329958</v>
      </c>
      <c r="I18" s="79">
        <v>2.6929957010448161E-2</v>
      </c>
      <c r="J18" s="79">
        <v>4.6756284468465172E-2</v>
      </c>
      <c r="K18" s="79">
        <v>0.47363025652630486</v>
      </c>
      <c r="L18" s="79">
        <v>1.6215265408133803</v>
      </c>
      <c r="M18" s="79">
        <v>1.201993369330016</v>
      </c>
      <c r="N18" s="79">
        <v>1.0979337923416117</v>
      </c>
      <c r="O18" s="79">
        <v>0.1372805720710093</v>
      </c>
    </row>
    <row r="19" spans="1:15" x14ac:dyDescent="0.3">
      <c r="A19" s="80" t="s">
        <v>117</v>
      </c>
      <c r="B19" s="79">
        <v>17.732120077586327</v>
      </c>
      <c r="C19" s="79">
        <v>1.0705644089596811</v>
      </c>
      <c r="D19" s="79">
        <v>5.4377444386621052</v>
      </c>
      <c r="E19" s="79">
        <v>5.1330142958904625</v>
      </c>
      <c r="F19" s="79">
        <v>0.14177865637166859</v>
      </c>
      <c r="G19" s="79">
        <v>0.30327387938202893</v>
      </c>
      <c r="H19" s="79">
        <v>0.83960748327214785</v>
      </c>
      <c r="I19" s="79">
        <v>0.28811082584564912</v>
      </c>
      <c r="J19" s="79">
        <v>0.70462759637395478</v>
      </c>
      <c r="K19" s="79">
        <v>0.64076133891483367</v>
      </c>
      <c r="L19" s="79">
        <v>4.3996858202029285</v>
      </c>
      <c r="M19" s="79">
        <v>3.8238309625582967</v>
      </c>
      <c r="N19" s="79">
        <v>2.167367886482364</v>
      </c>
      <c r="O19" s="79">
        <v>0.14651350384951364</v>
      </c>
    </row>
    <row r="20" spans="1:15" x14ac:dyDescent="0.3">
      <c r="A20" s="80" t="s">
        <v>107</v>
      </c>
      <c r="B20" s="79">
        <v>14.6255756232139</v>
      </c>
      <c r="C20" s="79">
        <v>0.68717271781360378</v>
      </c>
      <c r="D20" s="79">
        <v>0.5618493523003365</v>
      </c>
      <c r="E20" s="79">
        <v>0.73018166487518243</v>
      </c>
      <c r="F20" s="79">
        <v>6.9146150016899666E-2</v>
      </c>
      <c r="G20" s="79">
        <v>3.7072781505170557E-2</v>
      </c>
      <c r="H20" s="79">
        <v>4.5729935800274428E-3</v>
      </c>
      <c r="I20" s="79">
        <v>0</v>
      </c>
      <c r="J20" s="79">
        <v>0.10590608041826766</v>
      </c>
      <c r="K20" s="79">
        <v>0.68812794342109018</v>
      </c>
      <c r="L20" s="79">
        <v>0.36751848638066975</v>
      </c>
      <c r="M20" s="79">
        <v>0.60794716023243578</v>
      </c>
      <c r="N20" s="79">
        <v>1.036788731326495</v>
      </c>
      <c r="O20" s="79">
        <v>0.16274234335331106</v>
      </c>
    </row>
    <row r="21" spans="1:15" x14ac:dyDescent="0.3">
      <c r="A21" s="80" t="s">
        <v>108</v>
      </c>
      <c r="B21" s="79">
        <v>17.520158100795609</v>
      </c>
      <c r="C21" s="79">
        <v>0.68005829752914704</v>
      </c>
      <c r="D21" s="79">
        <v>2.9947754113763878</v>
      </c>
      <c r="E21" s="79">
        <v>8.3934179765832777</v>
      </c>
      <c r="F21" s="79">
        <v>0.1364613343036277</v>
      </c>
      <c r="G21" s="79">
        <v>0.11944152005595104</v>
      </c>
      <c r="H21" s="79">
        <v>0.23152456207838007</v>
      </c>
      <c r="I21" s="79">
        <v>1.4903270510988915</v>
      </c>
      <c r="J21" s="79">
        <v>0.33063636511493399</v>
      </c>
      <c r="K21" s="79">
        <v>1.0464652337041067</v>
      </c>
      <c r="L21" s="79">
        <v>3.0275342491797415</v>
      </c>
      <c r="M21" s="79">
        <v>2.3984126040844824</v>
      </c>
      <c r="N21" s="79">
        <v>1.3314410603936171</v>
      </c>
      <c r="O21" s="79">
        <v>0.26485486772226208</v>
      </c>
    </row>
    <row r="22" spans="1:15" x14ac:dyDescent="0.3">
      <c r="A22" s="80" t="s">
        <v>109</v>
      </c>
      <c r="B22" s="79">
        <v>12.19027470087711</v>
      </c>
      <c r="C22" s="79">
        <v>0.81609675486536382</v>
      </c>
      <c r="D22" s="79">
        <v>2.0859322887768221</v>
      </c>
      <c r="E22" s="79">
        <v>1.7091274281052553</v>
      </c>
      <c r="F22" s="79">
        <v>0.39526248717579027</v>
      </c>
      <c r="G22" s="79">
        <v>0.12211569142439729</v>
      </c>
      <c r="H22" s="79">
        <v>0.38813674061867914</v>
      </c>
      <c r="I22" s="79">
        <v>0.25284239958061794</v>
      </c>
      <c r="J22" s="79">
        <v>0.48544703953404139</v>
      </c>
      <c r="K22" s="79">
        <v>0.9808056436387449</v>
      </c>
      <c r="L22" s="79">
        <v>1.5172914238640938</v>
      </c>
      <c r="M22" s="79">
        <v>2.4999206513561689</v>
      </c>
      <c r="N22" s="79">
        <v>1.0634023701851589</v>
      </c>
      <c r="O22" s="79">
        <v>1.5870145563988334</v>
      </c>
    </row>
    <row r="23" spans="1:15" x14ac:dyDescent="0.3">
      <c r="A23" s="80" t="s">
        <v>110</v>
      </c>
      <c r="B23" s="79">
        <v>32.241602430651845</v>
      </c>
      <c r="C23" s="79">
        <v>2.2975162202332196</v>
      </c>
      <c r="D23" s="79">
        <v>14.864121910910319</v>
      </c>
      <c r="E23" s="79">
        <v>21.416244986941031</v>
      </c>
      <c r="F23" s="79">
        <v>0.92545523040809752</v>
      </c>
      <c r="G23" s="79">
        <v>2.5366446490450061</v>
      </c>
      <c r="H23" s="79">
        <v>0.21891118830436751</v>
      </c>
      <c r="I23" s="79">
        <v>0.3727233718070232</v>
      </c>
      <c r="J23" s="79">
        <v>3.0284534930091556</v>
      </c>
      <c r="K23" s="79">
        <v>1.1204977743728635</v>
      </c>
      <c r="L23" s="79">
        <v>7.7141879473322597</v>
      </c>
      <c r="M23" s="79">
        <v>21.154023962985502</v>
      </c>
      <c r="N23" s="79">
        <v>0.46480140732605613</v>
      </c>
      <c r="O23" s="79">
        <v>0.93093016181538502</v>
      </c>
    </row>
    <row r="24" spans="1:15" x14ac:dyDescent="0.3">
      <c r="A24" s="80" t="s">
        <v>111</v>
      </c>
      <c r="B24" s="79">
        <v>26.934288163128713</v>
      </c>
      <c r="C24" s="79">
        <v>4.0156941177617318</v>
      </c>
      <c r="D24" s="79">
        <v>5.2225375790214335</v>
      </c>
      <c r="E24" s="79">
        <v>5.9367860924836178</v>
      </c>
      <c r="F24" s="79">
        <v>4.68628668109662E-2</v>
      </c>
      <c r="G24" s="79">
        <v>0.93780646723782091</v>
      </c>
      <c r="H24" s="79">
        <v>0.19545260267391862</v>
      </c>
      <c r="I24" s="79">
        <v>0.19557708117365324</v>
      </c>
      <c r="J24" s="79">
        <v>3.2508099749742501</v>
      </c>
      <c r="K24" s="79">
        <v>0.69485107153011616</v>
      </c>
      <c r="L24" s="79">
        <v>4.9336507447835309</v>
      </c>
      <c r="M24" s="79">
        <v>7.4508363576528733</v>
      </c>
      <c r="N24" s="79">
        <v>2.8606807076578433</v>
      </c>
      <c r="O24" s="79">
        <v>0.56465229891512181</v>
      </c>
    </row>
    <row r="25" spans="1:15" x14ac:dyDescent="0.3">
      <c r="A25" s="80" t="s">
        <v>9</v>
      </c>
      <c r="B25" s="79">
        <v>10.490938252937264</v>
      </c>
      <c r="C25" s="79">
        <v>0.37451099694055928</v>
      </c>
      <c r="D25" s="79">
        <v>1.3011027405782649</v>
      </c>
      <c r="E25" s="79">
        <v>1.4124593934213157</v>
      </c>
      <c r="F25" s="79">
        <v>0.23541325348601727</v>
      </c>
      <c r="G25" s="79">
        <v>0.33689349130671725</v>
      </c>
      <c r="H25" s="79">
        <v>0.32817500296533031</v>
      </c>
      <c r="I25" s="79">
        <v>0.1984434444823884</v>
      </c>
      <c r="J25" s="79">
        <v>0.38164115116956221</v>
      </c>
      <c r="K25" s="79">
        <v>1.0454015493482272</v>
      </c>
      <c r="L25" s="79">
        <v>1.952567410857674</v>
      </c>
      <c r="M25" s="79">
        <v>1.067296580287977</v>
      </c>
      <c r="N25" s="79">
        <v>1.3293128982336744</v>
      </c>
      <c r="O25" s="79">
        <v>0.79198029033469619</v>
      </c>
    </row>
    <row r="26" spans="1:15" x14ac:dyDescent="0.3">
      <c r="A26" s="114" t="s">
        <v>10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5" x14ac:dyDescent="0.3">
      <c r="A27" s="78" t="s">
        <v>11</v>
      </c>
      <c r="B27" s="79">
        <v>14.135924828432628</v>
      </c>
      <c r="C27" s="79">
        <v>0.80606837498039197</v>
      </c>
      <c r="D27" s="79">
        <v>2.4074750296413332</v>
      </c>
      <c r="E27" s="79">
        <v>3.3541794694307363</v>
      </c>
      <c r="F27" s="79">
        <v>0.3440419533153255</v>
      </c>
      <c r="G27" s="79">
        <v>0.70168943614973545</v>
      </c>
      <c r="H27" s="79">
        <v>0.40538892209460747</v>
      </c>
      <c r="I27" s="79">
        <v>0.26312236346252321</v>
      </c>
      <c r="J27" s="79">
        <v>0.70125438612306323</v>
      </c>
      <c r="K27" s="79">
        <v>1.2767649872796076</v>
      </c>
      <c r="L27" s="79">
        <v>3.2363057087953186</v>
      </c>
      <c r="M27" s="79">
        <v>2.7613483607873177</v>
      </c>
      <c r="N27" s="79">
        <v>1.8862935104060292</v>
      </c>
      <c r="O27" s="79">
        <v>0.88648706152778101</v>
      </c>
    </row>
    <row r="28" spans="1:15" x14ac:dyDescent="0.3">
      <c r="A28" s="78" t="s">
        <v>63</v>
      </c>
      <c r="B28" s="79">
        <v>10.490938252937264</v>
      </c>
      <c r="C28" s="79">
        <v>0.37451099694055928</v>
      </c>
      <c r="D28" s="79">
        <v>1.3011027405782649</v>
      </c>
      <c r="E28" s="79">
        <v>1.4124593934213157</v>
      </c>
      <c r="F28" s="79">
        <v>0.23541325348601727</v>
      </c>
      <c r="G28" s="79">
        <v>0.33689349130671725</v>
      </c>
      <c r="H28" s="79">
        <v>0.32817500296533031</v>
      </c>
      <c r="I28" s="79">
        <v>0.1984434444823884</v>
      </c>
      <c r="J28" s="79">
        <v>0.38164115116956221</v>
      </c>
      <c r="K28" s="79">
        <v>1.0454015493482272</v>
      </c>
      <c r="L28" s="79">
        <v>1.952567410857674</v>
      </c>
      <c r="M28" s="79">
        <v>1.067296580287977</v>
      </c>
      <c r="N28" s="79">
        <v>1.3293128982336744</v>
      </c>
      <c r="O28" s="79">
        <v>0.79198029033469619</v>
      </c>
    </row>
    <row r="29" spans="1:15" x14ac:dyDescent="0.3">
      <c r="A29" s="78" t="s">
        <v>64</v>
      </c>
      <c r="B29" s="79">
        <v>17.48396556864386</v>
      </c>
      <c r="C29" s="79">
        <v>1.2024681019725063</v>
      </c>
      <c r="D29" s="79">
        <v>3.4237145742604826</v>
      </c>
      <c r="E29" s="79">
        <v>5.1377135883960392</v>
      </c>
      <c r="F29" s="79">
        <v>0.44382100738092256</v>
      </c>
      <c r="G29" s="79">
        <v>1.0367665783837754</v>
      </c>
      <c r="H29" s="79">
        <v>0.47631246093399454</v>
      </c>
      <c r="I29" s="79">
        <v>0.32253209002616329</v>
      </c>
      <c r="J29" s="79">
        <v>0.99482971474816884</v>
      </c>
      <c r="K29" s="79">
        <v>1.489279958170632</v>
      </c>
      <c r="L29" s="79">
        <v>4.4154617995639152</v>
      </c>
      <c r="M29" s="79">
        <v>4.3173909578356113</v>
      </c>
      <c r="N29" s="79">
        <v>2.3978986267588969</v>
      </c>
      <c r="O29" s="79">
        <v>0.97329465700903584</v>
      </c>
    </row>
    <row r="30" spans="1:15" x14ac:dyDescent="0.3">
      <c r="A30" s="78" t="s">
        <v>12</v>
      </c>
      <c r="B30" s="79">
        <v>16.271139772365835</v>
      </c>
      <c r="C30" s="79">
        <v>1.1286802091129786</v>
      </c>
      <c r="D30" s="79">
        <v>3.1643761138629087</v>
      </c>
      <c r="E30" s="79">
        <v>3.7884469427643399</v>
      </c>
      <c r="F30" s="79">
        <v>0.25682235891979327</v>
      </c>
      <c r="G30" s="79">
        <v>0.54468921769452672</v>
      </c>
      <c r="H30" s="79">
        <v>0.31407065066992718</v>
      </c>
      <c r="I30" s="79">
        <v>0.27293033666504196</v>
      </c>
      <c r="J30" s="79">
        <v>0.79127635978250754</v>
      </c>
      <c r="K30" s="79">
        <v>0.69999140502851309</v>
      </c>
      <c r="L30" s="79">
        <v>3.3061077590769647</v>
      </c>
      <c r="M30" s="79">
        <v>3.4604767875479716</v>
      </c>
      <c r="N30" s="79">
        <v>1.4071815236405372</v>
      </c>
      <c r="O30" s="79">
        <v>0.53668627026212534</v>
      </c>
    </row>
    <row r="31" spans="1:15" x14ac:dyDescent="0.3">
      <c r="A31" s="114" t="s">
        <v>78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</row>
    <row r="32" spans="1:15" x14ac:dyDescent="0.3">
      <c r="A32" s="78" t="s">
        <v>28</v>
      </c>
      <c r="B32" s="79">
        <v>20.22708371065529</v>
      </c>
      <c r="C32" s="79">
        <v>2.721832277035455</v>
      </c>
      <c r="D32" s="79">
        <v>0.29780400548065233</v>
      </c>
      <c r="E32" s="79">
        <v>6.5629280199798146</v>
      </c>
      <c r="F32" s="79">
        <v>0.62003373982836651</v>
      </c>
      <c r="G32" s="79">
        <v>0.91175401649070253</v>
      </c>
      <c r="H32" s="79">
        <v>0.18538411373035205</v>
      </c>
      <c r="I32" s="79">
        <v>0.4217779746578767</v>
      </c>
      <c r="J32" s="79">
        <v>0.41812208911793725</v>
      </c>
      <c r="K32" s="79">
        <v>6.2704576927501664E-3</v>
      </c>
      <c r="L32" s="79">
        <v>2.2303672248668418</v>
      </c>
      <c r="M32" s="79">
        <v>2.084849780424102</v>
      </c>
      <c r="N32" s="79">
        <v>3.0949971232553365E-2</v>
      </c>
      <c r="O32" s="79">
        <v>1.16994482602286</v>
      </c>
    </row>
    <row r="33" spans="1:15" x14ac:dyDescent="0.3">
      <c r="A33" s="78" t="s">
        <v>19</v>
      </c>
      <c r="B33" s="79">
        <v>18.466765608039566</v>
      </c>
      <c r="C33" s="79">
        <v>0.89129958799927544</v>
      </c>
      <c r="D33" s="79">
        <v>0.47712204982478973</v>
      </c>
      <c r="E33" s="79">
        <v>3.9168419603738882</v>
      </c>
      <c r="F33" s="79">
        <v>0.2607894620076211</v>
      </c>
      <c r="G33" s="79">
        <v>0.66527037872086203</v>
      </c>
      <c r="H33" s="79">
        <v>0.15908194873827436</v>
      </c>
      <c r="I33" s="79">
        <v>7.1886120884492172E-2</v>
      </c>
      <c r="J33" s="79">
        <v>0.5398856406931648</v>
      </c>
      <c r="K33" s="79">
        <v>1.3896111729901578E-2</v>
      </c>
      <c r="L33" s="79">
        <v>2.1966444991058669</v>
      </c>
      <c r="M33" s="79">
        <v>2.9800313410340502</v>
      </c>
      <c r="N33" s="79">
        <v>9.5092559890397804E-2</v>
      </c>
      <c r="O33" s="79">
        <v>0.64401658842998244</v>
      </c>
    </row>
    <row r="34" spans="1:15" x14ac:dyDescent="0.3">
      <c r="A34" s="78" t="s">
        <v>20</v>
      </c>
      <c r="B34" s="79">
        <v>14.936373114145388</v>
      </c>
      <c r="C34" s="79">
        <v>0.71451335412479133</v>
      </c>
      <c r="D34" s="79">
        <v>0.4691101643396936</v>
      </c>
      <c r="E34" s="79">
        <v>2.5658512822132211</v>
      </c>
      <c r="F34" s="79">
        <v>0.25193309101136208</v>
      </c>
      <c r="G34" s="79">
        <v>0.34220949165446518</v>
      </c>
      <c r="H34" s="79">
        <v>0.11563653237710449</v>
      </c>
      <c r="I34" s="79">
        <v>0.14036137509413632</v>
      </c>
      <c r="J34" s="79">
        <v>0.7495088183667058</v>
      </c>
      <c r="K34" s="79">
        <v>9.2701677953863203E-3</v>
      </c>
      <c r="L34" s="79">
        <v>3.1262143281664456</v>
      </c>
      <c r="M34" s="79">
        <v>2.814478928797993</v>
      </c>
      <c r="N34" s="79">
        <v>8.0313032130250608E-2</v>
      </c>
      <c r="O34" s="79">
        <v>0.40013016279296065</v>
      </c>
    </row>
    <row r="35" spans="1:15" x14ac:dyDescent="0.3">
      <c r="A35" s="78" t="s">
        <v>21</v>
      </c>
      <c r="B35" s="79">
        <v>12.486261336286537</v>
      </c>
      <c r="C35" s="79">
        <v>0.43335411328869966</v>
      </c>
      <c r="D35" s="79">
        <v>2.9245690400819409</v>
      </c>
      <c r="E35" s="79">
        <v>2.3892490266097068</v>
      </c>
      <c r="F35" s="79">
        <v>0.1732004776595481</v>
      </c>
      <c r="G35" s="79">
        <v>0.44853826805269165</v>
      </c>
      <c r="H35" s="79">
        <v>0.24554621674870761</v>
      </c>
      <c r="I35" s="79">
        <v>0.33696311374438698</v>
      </c>
      <c r="J35" s="79">
        <v>0.97364485834043302</v>
      </c>
      <c r="K35" s="79">
        <v>0.62973506380978117</v>
      </c>
      <c r="L35" s="79">
        <v>4.4516147957580117</v>
      </c>
      <c r="M35" s="79">
        <v>3.7324759325503507</v>
      </c>
      <c r="N35" s="79">
        <v>2.3462991203106975</v>
      </c>
      <c r="O35" s="79">
        <v>0.53450501545822415</v>
      </c>
    </row>
    <row r="36" spans="1:15" x14ac:dyDescent="0.3">
      <c r="A36" s="78" t="s">
        <v>29</v>
      </c>
      <c r="B36" s="79">
        <v>13.168583504570815</v>
      </c>
      <c r="C36" s="79">
        <v>0.87008210687551935</v>
      </c>
      <c r="D36" s="79">
        <v>24.674554015049274</v>
      </c>
      <c r="E36" s="79">
        <v>4.6982982680681289</v>
      </c>
      <c r="F36" s="79">
        <v>0.34061478619709745</v>
      </c>
      <c r="G36" s="79">
        <v>1.1467063005173563</v>
      </c>
      <c r="H36" s="79">
        <v>2.9330917534224499</v>
      </c>
      <c r="I36" s="79">
        <v>0.1769820841821787</v>
      </c>
      <c r="J36" s="79">
        <v>0.92669411991480222</v>
      </c>
      <c r="K36" s="79">
        <v>11.663791870736832</v>
      </c>
      <c r="L36" s="79">
        <v>1.4787329103824192</v>
      </c>
      <c r="M36" s="79">
        <v>3.8782047837639846</v>
      </c>
      <c r="N36" s="79">
        <v>9.1610294986499348</v>
      </c>
      <c r="O36" s="79">
        <v>0.76573004877153183</v>
      </c>
    </row>
    <row r="37" spans="1:15" x14ac:dyDescent="0.3">
      <c r="A37" s="78" t="s">
        <v>14</v>
      </c>
      <c r="B37" s="79">
        <v>15.437212353685819</v>
      </c>
      <c r="C37" s="79">
        <v>1.0026812529713498</v>
      </c>
      <c r="D37" s="79">
        <v>2.8687615813990899</v>
      </c>
      <c r="E37" s="79">
        <v>3.618839871549747</v>
      </c>
      <c r="F37" s="79">
        <v>0.29088675670748998</v>
      </c>
      <c r="G37" s="79">
        <v>0.60600706641048618</v>
      </c>
      <c r="H37" s="79">
        <v>0.349735823669792</v>
      </c>
      <c r="I37" s="79">
        <v>0.26909974443424373</v>
      </c>
      <c r="J37" s="79">
        <v>0.75611746754467257</v>
      </c>
      <c r="K37" s="79">
        <v>0.92525551999501632</v>
      </c>
      <c r="L37" s="79">
        <v>3.2788459399443499</v>
      </c>
      <c r="M37" s="79">
        <v>3.187425886555201</v>
      </c>
      <c r="N37" s="79">
        <v>1.5943030232891235</v>
      </c>
      <c r="O37" s="79">
        <v>0.67330411838112603</v>
      </c>
    </row>
    <row r="38" spans="1:15" x14ac:dyDescent="0.3">
      <c r="A38" s="30" t="s">
        <v>122</v>
      </c>
      <c r="B38" s="30"/>
      <c r="C38" s="30"/>
      <c r="D38" s="30"/>
    </row>
  </sheetData>
  <mergeCells count="4">
    <mergeCell ref="A5:O5"/>
    <mergeCell ref="A26:O26"/>
    <mergeCell ref="A31:O31"/>
    <mergeCell ref="A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topLeftCell="A2" workbookViewId="0">
      <selection activeCell="A18" sqref="A18"/>
    </sheetView>
  </sheetViews>
  <sheetFormatPr baseColWidth="10" defaultRowHeight="14.4" x14ac:dyDescent="0.3"/>
  <cols>
    <col min="1" max="1" width="20.44140625" customWidth="1"/>
    <col min="2" max="2" width="22.77734375" customWidth="1"/>
    <col min="3" max="3" width="17.77734375" customWidth="1"/>
  </cols>
  <sheetData>
    <row r="1" spans="1:5" x14ac:dyDescent="0.3">
      <c r="A1" s="45" t="s">
        <v>100</v>
      </c>
      <c r="B1" s="45"/>
      <c r="C1" s="45"/>
      <c r="D1" s="31"/>
      <c r="E1" s="31"/>
    </row>
    <row r="2" spans="1:5" ht="16.2" thickBot="1" x14ac:dyDescent="0.35">
      <c r="A2" s="3"/>
      <c r="B2" s="3"/>
      <c r="C2" s="3"/>
    </row>
    <row r="3" spans="1:5" ht="15.6" customHeight="1" x14ac:dyDescent="0.3">
      <c r="A3" s="119" t="s">
        <v>129</v>
      </c>
      <c r="B3" s="121" t="s">
        <v>85</v>
      </c>
      <c r="C3" s="12"/>
      <c r="D3" s="14"/>
      <c r="E3" s="14"/>
    </row>
    <row r="4" spans="1:5" ht="15" customHeight="1" thickBot="1" x14ac:dyDescent="0.35">
      <c r="A4" s="120"/>
      <c r="B4" s="122"/>
      <c r="C4" s="2"/>
      <c r="D4" s="14"/>
      <c r="E4" s="14"/>
    </row>
    <row r="5" spans="1:5" ht="15" customHeight="1" thickBot="1" x14ac:dyDescent="0.35">
      <c r="A5" s="125" t="s">
        <v>0</v>
      </c>
      <c r="B5" s="126"/>
      <c r="C5" s="5"/>
      <c r="D5" s="14"/>
      <c r="E5" s="14"/>
    </row>
    <row r="6" spans="1:5" ht="15" thickBot="1" x14ac:dyDescent="0.35">
      <c r="A6" s="34" t="s">
        <v>1</v>
      </c>
      <c r="B6" s="33">
        <v>2.5534965355020875</v>
      </c>
      <c r="C6" s="5"/>
      <c r="D6" s="14"/>
      <c r="E6" s="14"/>
    </row>
    <row r="7" spans="1:5" ht="15" thickBot="1" x14ac:dyDescent="0.35">
      <c r="A7" s="34" t="s">
        <v>2</v>
      </c>
      <c r="B7" s="33">
        <v>5.6850217780663366</v>
      </c>
      <c r="C7" s="5"/>
      <c r="D7" s="14"/>
      <c r="E7" s="14"/>
    </row>
    <row r="8" spans="1:5" ht="15" thickBot="1" x14ac:dyDescent="0.35">
      <c r="A8" s="34" t="s">
        <v>3</v>
      </c>
      <c r="B8" s="33">
        <v>4.7450469882868695</v>
      </c>
      <c r="C8" s="5"/>
      <c r="D8" s="14"/>
      <c r="E8" s="14"/>
    </row>
    <row r="9" spans="1:5" ht="15" thickBot="1" x14ac:dyDescent="0.35">
      <c r="A9" s="34" t="s">
        <v>4</v>
      </c>
      <c r="B9" s="33">
        <v>2.7624537821604873</v>
      </c>
      <c r="C9" s="5"/>
      <c r="D9" s="14"/>
      <c r="E9" s="14"/>
    </row>
    <row r="10" spans="1:5" ht="15" thickBot="1" x14ac:dyDescent="0.35">
      <c r="A10" s="34" t="s">
        <v>5</v>
      </c>
      <c r="B10" s="33">
        <v>4.2224718058566015</v>
      </c>
      <c r="C10" s="5"/>
      <c r="D10" s="14"/>
      <c r="E10" s="14"/>
    </row>
    <row r="11" spans="1:5" ht="15" thickBot="1" x14ac:dyDescent="0.35">
      <c r="A11" s="34" t="s">
        <v>6</v>
      </c>
      <c r="B11" s="33">
        <v>2.7279300565540883</v>
      </c>
      <c r="C11" s="5"/>
      <c r="D11" s="14"/>
      <c r="E11" s="14"/>
    </row>
    <row r="12" spans="1:5" ht="15" thickBot="1" x14ac:dyDescent="0.35">
      <c r="A12" s="34" t="s">
        <v>7</v>
      </c>
      <c r="B12" s="33">
        <v>4.2322497351570396</v>
      </c>
      <c r="C12" s="5"/>
      <c r="D12" s="14"/>
      <c r="E12" s="14"/>
    </row>
    <row r="13" spans="1:5" ht="15" thickBot="1" x14ac:dyDescent="0.35">
      <c r="A13" s="34" t="s">
        <v>8</v>
      </c>
      <c r="B13" s="33">
        <v>2.188910251458835</v>
      </c>
      <c r="C13" s="5"/>
      <c r="D13" s="14"/>
      <c r="E13" s="14"/>
    </row>
    <row r="14" spans="1:5" ht="15" thickBot="1" x14ac:dyDescent="0.35">
      <c r="A14" s="34" t="s">
        <v>104</v>
      </c>
      <c r="B14" s="33">
        <v>1.8474263800816868</v>
      </c>
      <c r="C14" s="5"/>
      <c r="D14" s="14"/>
      <c r="E14" s="14"/>
    </row>
    <row r="15" spans="1:5" ht="15" thickBot="1" x14ac:dyDescent="0.35">
      <c r="A15" s="34" t="s">
        <v>84</v>
      </c>
      <c r="B15" s="33">
        <v>7.1548835173830677E-2</v>
      </c>
      <c r="C15" s="5"/>
      <c r="D15" s="14"/>
      <c r="E15" s="14"/>
    </row>
    <row r="16" spans="1:5" ht="15" thickBot="1" x14ac:dyDescent="0.35">
      <c r="A16" s="34" t="s">
        <v>105</v>
      </c>
      <c r="B16" s="33">
        <v>0.30510387178533849</v>
      </c>
      <c r="C16" s="5"/>
      <c r="D16" s="14"/>
      <c r="E16" s="14"/>
    </row>
    <row r="17" spans="1:5" ht="15" thickBot="1" x14ac:dyDescent="0.35">
      <c r="A17" s="34" t="s">
        <v>106</v>
      </c>
      <c r="B17" s="33">
        <v>3.7511667943143827</v>
      </c>
      <c r="C17" s="5"/>
      <c r="D17" s="14"/>
      <c r="E17" s="14"/>
    </row>
    <row r="18" spans="1:5" ht="15" thickBot="1" x14ac:dyDescent="0.35">
      <c r="A18" s="34" t="s">
        <v>133</v>
      </c>
      <c r="B18" s="33">
        <v>2.0089287626041163</v>
      </c>
      <c r="C18" s="5"/>
      <c r="D18" s="14"/>
      <c r="E18" s="14"/>
    </row>
    <row r="19" spans="1:5" ht="15" thickBot="1" x14ac:dyDescent="0.35">
      <c r="A19" s="34" t="s">
        <v>117</v>
      </c>
      <c r="B19" s="33">
        <v>1.2790296004540342</v>
      </c>
      <c r="C19" s="5"/>
      <c r="D19" s="14"/>
      <c r="E19" s="14"/>
    </row>
    <row r="20" spans="1:5" ht="15" thickBot="1" x14ac:dyDescent="0.35">
      <c r="A20" s="34" t="s">
        <v>107</v>
      </c>
      <c r="B20" s="33">
        <v>2.1278836801286225</v>
      </c>
      <c r="C20" s="5"/>
      <c r="D20" s="14"/>
      <c r="E20" s="14"/>
    </row>
    <row r="21" spans="1:5" ht="15" thickBot="1" x14ac:dyDescent="0.35">
      <c r="A21" s="34" t="s">
        <v>108</v>
      </c>
      <c r="B21" s="33">
        <v>3.5008082517407759</v>
      </c>
      <c r="C21" s="5"/>
      <c r="D21" s="14"/>
      <c r="E21" s="14"/>
    </row>
    <row r="22" spans="1:5" ht="15" thickBot="1" x14ac:dyDescent="0.35">
      <c r="A22" s="34" t="s">
        <v>109</v>
      </c>
      <c r="B22" s="33">
        <v>1.3503009543288611</v>
      </c>
      <c r="C22" s="5"/>
      <c r="D22" s="14"/>
      <c r="E22" s="14"/>
    </row>
    <row r="23" spans="1:5" ht="15" thickBot="1" x14ac:dyDescent="0.35">
      <c r="A23" s="34" t="s">
        <v>110</v>
      </c>
      <c r="B23" s="33">
        <v>0.59040311842485982</v>
      </c>
      <c r="C23" s="5"/>
      <c r="D23" s="14"/>
      <c r="E23" s="14"/>
    </row>
    <row r="24" spans="1:5" ht="15" thickBot="1" x14ac:dyDescent="0.35">
      <c r="A24" s="35" t="s">
        <v>111</v>
      </c>
      <c r="B24" s="33">
        <v>1.4053397541313013</v>
      </c>
      <c r="C24" s="5"/>
      <c r="D24" s="14"/>
      <c r="E24" s="14"/>
    </row>
    <row r="25" spans="1:5" ht="15" thickBot="1" x14ac:dyDescent="0.35">
      <c r="A25" s="35" t="s">
        <v>9</v>
      </c>
      <c r="B25" s="33">
        <v>9.9559076281520671</v>
      </c>
      <c r="C25" s="5"/>
      <c r="D25" s="14"/>
      <c r="E25" s="14"/>
    </row>
    <row r="26" spans="1:5" ht="15" thickBot="1" x14ac:dyDescent="0.35">
      <c r="A26" s="117" t="s">
        <v>10</v>
      </c>
      <c r="B26" s="118"/>
      <c r="C26" s="5"/>
      <c r="D26" s="14"/>
      <c r="E26" s="14"/>
    </row>
    <row r="27" spans="1:5" ht="15" thickBot="1" x14ac:dyDescent="0.35">
      <c r="A27" s="34" t="s">
        <v>11</v>
      </c>
      <c r="B27" s="33">
        <v>8.9689540523772067</v>
      </c>
      <c r="C27" s="5"/>
      <c r="D27" s="14"/>
      <c r="E27" s="14"/>
    </row>
    <row r="28" spans="1:5" ht="22.8" customHeight="1" thickBot="1" x14ac:dyDescent="0.35">
      <c r="A28" s="36" t="s">
        <v>63</v>
      </c>
      <c r="B28" s="33">
        <f>+B25</f>
        <v>9.9559076281520671</v>
      </c>
      <c r="C28" s="5"/>
      <c r="D28" s="14"/>
      <c r="E28" s="14"/>
    </row>
    <row r="29" spans="1:5" ht="15" thickBot="1" x14ac:dyDescent="0.35">
      <c r="A29" s="36" t="s">
        <v>64</v>
      </c>
      <c r="B29" s="33">
        <v>8.0624045461024441</v>
      </c>
      <c r="C29" s="5"/>
      <c r="D29" s="14"/>
      <c r="E29" s="14"/>
    </row>
    <row r="30" spans="1:5" ht="15" thickBot="1" x14ac:dyDescent="0.35">
      <c r="A30" s="34" t="s">
        <v>12</v>
      </c>
      <c r="B30" s="33">
        <v>1.421219621577561</v>
      </c>
      <c r="C30" s="5"/>
      <c r="D30" s="14"/>
      <c r="E30" s="14"/>
    </row>
    <row r="31" spans="1:5" ht="21" customHeight="1" thickBot="1" x14ac:dyDescent="0.35">
      <c r="A31" s="123" t="s">
        <v>99</v>
      </c>
      <c r="B31" s="124"/>
      <c r="C31" s="5"/>
      <c r="D31" s="14"/>
      <c r="E31" s="14"/>
    </row>
    <row r="32" spans="1:5" ht="15" thickBot="1" x14ac:dyDescent="0.35">
      <c r="A32" s="34" t="s">
        <v>24</v>
      </c>
      <c r="B32" s="33">
        <v>2.1024348120016008</v>
      </c>
      <c r="C32" s="5"/>
      <c r="D32" s="14"/>
      <c r="E32" s="14"/>
    </row>
    <row r="33" spans="1:5" ht="19.350000000000001" customHeight="1" thickBot="1" x14ac:dyDescent="0.35">
      <c r="A33" s="34" t="s">
        <v>65</v>
      </c>
      <c r="B33" s="33">
        <v>4.3743812828153139</v>
      </c>
      <c r="C33" s="5"/>
      <c r="D33" s="14"/>
      <c r="E33" s="14"/>
    </row>
    <row r="34" spans="1:5" ht="15" thickBot="1" x14ac:dyDescent="0.35">
      <c r="A34" s="34" t="s">
        <v>25</v>
      </c>
      <c r="B34" s="33">
        <v>7.1379714725825956</v>
      </c>
      <c r="C34" s="5"/>
      <c r="D34" s="14"/>
      <c r="E34" s="14"/>
    </row>
    <row r="35" spans="1:5" ht="15" thickBot="1" x14ac:dyDescent="0.35">
      <c r="A35" s="34" t="s">
        <v>113</v>
      </c>
      <c r="B35" s="33">
        <v>11.183096116059282</v>
      </c>
      <c r="C35" s="5"/>
      <c r="D35" s="14"/>
      <c r="E35" s="14"/>
    </row>
    <row r="36" spans="1:5" ht="15" thickBot="1" x14ac:dyDescent="0.35">
      <c r="A36" s="34" t="s">
        <v>114</v>
      </c>
      <c r="B36" s="33">
        <v>22.729065443390855</v>
      </c>
      <c r="C36" s="5"/>
      <c r="D36" s="14"/>
      <c r="E36" s="14"/>
    </row>
    <row r="37" spans="1:5" ht="16.350000000000001" customHeight="1" thickBot="1" x14ac:dyDescent="0.35">
      <c r="A37" s="37" t="s">
        <v>26</v>
      </c>
      <c r="B37" s="33">
        <v>27.879219398163276</v>
      </c>
      <c r="C37" s="5"/>
      <c r="D37" s="14"/>
      <c r="E37" s="14"/>
    </row>
    <row r="38" spans="1:5" ht="15.6" thickTop="1" thickBot="1" x14ac:dyDescent="0.35">
      <c r="A38" s="117" t="s">
        <v>98</v>
      </c>
      <c r="B38" s="118"/>
      <c r="C38" s="5"/>
      <c r="D38" s="14"/>
      <c r="E38" s="14"/>
    </row>
    <row r="39" spans="1:5" ht="15" thickBot="1" x14ac:dyDescent="0.35">
      <c r="A39" s="38" t="s">
        <v>15</v>
      </c>
      <c r="B39" s="33">
        <v>4.2136514695400553</v>
      </c>
      <c r="C39" s="5"/>
      <c r="D39" s="14"/>
      <c r="E39" s="14"/>
    </row>
    <row r="40" spans="1:5" ht="15" thickBot="1" x14ac:dyDescent="0.35">
      <c r="A40" s="34" t="s">
        <v>79</v>
      </c>
      <c r="B40" s="33">
        <v>4.5219520340063184</v>
      </c>
      <c r="C40" s="5"/>
      <c r="D40" s="14"/>
    </row>
    <row r="41" spans="1:5" ht="15" thickBot="1" x14ac:dyDescent="0.35">
      <c r="A41" s="32" t="s">
        <v>14</v>
      </c>
      <c r="B41" s="33">
        <v>4.3690552521918455</v>
      </c>
      <c r="C41" s="13"/>
      <c r="D41" s="14"/>
    </row>
    <row r="42" spans="1:5" x14ac:dyDescent="0.3">
      <c r="A42" s="62" t="s">
        <v>122</v>
      </c>
      <c r="B42" s="30"/>
    </row>
  </sheetData>
  <mergeCells count="6">
    <mergeCell ref="A38:B38"/>
    <mergeCell ref="A3:A4"/>
    <mergeCell ref="B3:B4"/>
    <mergeCell ref="A31:B31"/>
    <mergeCell ref="A5:B5"/>
    <mergeCell ref="A26:B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workbookViewId="0">
      <selection activeCell="A17" sqref="A17"/>
    </sheetView>
  </sheetViews>
  <sheetFormatPr baseColWidth="10" defaultColWidth="11.5546875" defaultRowHeight="15.6" x14ac:dyDescent="0.3"/>
  <cols>
    <col min="1" max="1" width="15.5546875" style="15" customWidth="1"/>
    <col min="2" max="2" width="17.44140625" style="15" bestFit="1" customWidth="1"/>
    <col min="3" max="3" width="19.21875" style="15" bestFit="1" customWidth="1"/>
    <col min="4" max="4" width="17.44140625" style="15" bestFit="1" customWidth="1"/>
    <col min="5" max="5" width="20.44140625" style="15" bestFit="1" customWidth="1"/>
    <col min="6" max="6" width="30.21875" style="15" customWidth="1"/>
    <col min="7" max="7" width="9.44140625" style="15" bestFit="1" customWidth="1"/>
    <col min="8" max="16384" width="11.5546875" style="15"/>
  </cols>
  <sheetData>
    <row r="1" spans="1:9" ht="38.25" customHeight="1" x14ac:dyDescent="0.3">
      <c r="A1" s="105" t="s">
        <v>86</v>
      </c>
      <c r="B1" s="105"/>
      <c r="C1" s="105"/>
      <c r="D1" s="105"/>
      <c r="E1" s="105"/>
      <c r="F1" s="105"/>
      <c r="G1" s="105"/>
      <c r="I1" s="20"/>
    </row>
    <row r="2" spans="1:9" ht="15" customHeight="1" thickBot="1" x14ac:dyDescent="0.35">
      <c r="I2" s="20"/>
    </row>
    <row r="3" spans="1:9" ht="50.55" customHeight="1" thickBot="1" x14ac:dyDescent="0.35">
      <c r="A3" s="40" t="s">
        <v>129</v>
      </c>
      <c r="B3" s="41" t="s">
        <v>87</v>
      </c>
      <c r="C3" s="41" t="s">
        <v>88</v>
      </c>
      <c r="D3" s="41" t="s">
        <v>89</v>
      </c>
      <c r="E3" s="41" t="s">
        <v>90</v>
      </c>
      <c r="F3" s="41" t="s">
        <v>91</v>
      </c>
      <c r="G3" s="41" t="s">
        <v>92</v>
      </c>
      <c r="I3" s="20"/>
    </row>
    <row r="4" spans="1:9" ht="16.2" thickBot="1" x14ac:dyDescent="0.35">
      <c r="A4" s="130" t="s">
        <v>0</v>
      </c>
      <c r="B4" s="131"/>
      <c r="C4" s="131"/>
      <c r="D4" s="131"/>
      <c r="E4" s="131"/>
      <c r="F4" s="131"/>
      <c r="G4" s="132"/>
      <c r="I4" s="20"/>
    </row>
    <row r="5" spans="1:9" ht="16.2" thickBot="1" x14ac:dyDescent="0.35">
      <c r="A5" s="42" t="s">
        <v>1</v>
      </c>
      <c r="B5" s="43">
        <v>99.033985658000546</v>
      </c>
      <c r="C5" s="43">
        <v>0</v>
      </c>
      <c r="D5" s="43">
        <v>0</v>
      </c>
      <c r="E5" s="43">
        <v>0.96601434199945302</v>
      </c>
      <c r="F5" s="43">
        <v>0</v>
      </c>
      <c r="G5" s="43">
        <v>0</v>
      </c>
      <c r="I5" s="20"/>
    </row>
    <row r="6" spans="1:9" ht="16.2" thickBot="1" x14ac:dyDescent="0.35">
      <c r="A6" s="42" t="s">
        <v>2</v>
      </c>
      <c r="B6" s="43">
        <v>100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I6" s="20"/>
    </row>
    <row r="7" spans="1:9" ht="16.2" thickBot="1" x14ac:dyDescent="0.35">
      <c r="A7" s="42" t="s">
        <v>3</v>
      </c>
      <c r="B7" s="43">
        <v>95.070462667604019</v>
      </c>
      <c r="C7" s="43">
        <v>0.35724126557632474</v>
      </c>
      <c r="D7" s="43">
        <v>0</v>
      </c>
      <c r="E7" s="43">
        <v>4.5722960668195514</v>
      </c>
      <c r="F7" s="43">
        <v>0</v>
      </c>
      <c r="G7" s="43">
        <v>0</v>
      </c>
      <c r="I7" s="20"/>
    </row>
    <row r="8" spans="1:9" ht="16.2" thickBot="1" x14ac:dyDescent="0.35">
      <c r="A8" s="42" t="s">
        <v>4</v>
      </c>
      <c r="B8" s="43">
        <v>99.433002446515573</v>
      </c>
      <c r="C8" s="43">
        <v>0</v>
      </c>
      <c r="D8" s="43">
        <v>0</v>
      </c>
      <c r="E8" s="43">
        <v>0</v>
      </c>
      <c r="F8" s="43">
        <v>0.56699755348444547</v>
      </c>
      <c r="G8" s="43">
        <v>0</v>
      </c>
      <c r="I8" s="20"/>
    </row>
    <row r="9" spans="1:9" ht="16.2" thickBot="1" x14ac:dyDescent="0.35">
      <c r="A9" s="42" t="s">
        <v>5</v>
      </c>
      <c r="B9" s="43">
        <v>97.766800617379531</v>
      </c>
      <c r="C9" s="43">
        <v>0</v>
      </c>
      <c r="D9" s="43">
        <v>0</v>
      </c>
      <c r="E9" s="43">
        <v>2.2331993826204477</v>
      </c>
      <c r="F9" s="43">
        <v>0</v>
      </c>
      <c r="G9" s="43">
        <v>0</v>
      </c>
      <c r="I9" s="20"/>
    </row>
    <row r="10" spans="1:9" ht="16.2" thickBot="1" x14ac:dyDescent="0.35">
      <c r="A10" s="42" t="s">
        <v>6</v>
      </c>
      <c r="B10" s="43">
        <v>100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I10" s="20"/>
    </row>
    <row r="11" spans="1:9" ht="16.2" thickBot="1" x14ac:dyDescent="0.35">
      <c r="A11" s="42" t="s">
        <v>7</v>
      </c>
      <c r="B11" s="43">
        <v>100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I11" s="20"/>
    </row>
    <row r="12" spans="1:9" ht="16.2" thickBot="1" x14ac:dyDescent="0.35">
      <c r="A12" s="42" t="s">
        <v>8</v>
      </c>
      <c r="B12" s="43">
        <v>100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I12" s="20"/>
    </row>
    <row r="13" spans="1:9" ht="16.2" thickBot="1" x14ac:dyDescent="0.35">
      <c r="A13" s="42" t="s">
        <v>104</v>
      </c>
      <c r="B13" s="43">
        <v>0</v>
      </c>
      <c r="C13" s="43">
        <v>100</v>
      </c>
      <c r="D13" s="43">
        <v>0</v>
      </c>
      <c r="E13" s="43">
        <v>0</v>
      </c>
      <c r="F13" s="43">
        <v>0</v>
      </c>
      <c r="G13" s="43">
        <v>0</v>
      </c>
      <c r="I13" s="20"/>
    </row>
    <row r="14" spans="1:9" ht="16.2" thickBot="1" x14ac:dyDescent="0.35">
      <c r="A14" s="42" t="s">
        <v>84</v>
      </c>
      <c r="B14" s="43">
        <v>100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I14" s="20"/>
    </row>
    <row r="15" spans="1:9" ht="16.2" thickBot="1" x14ac:dyDescent="0.35">
      <c r="A15" s="42" t="s">
        <v>105</v>
      </c>
      <c r="B15" s="43">
        <v>100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I15" s="20"/>
    </row>
    <row r="16" spans="1:9" ht="16.2" thickBot="1" x14ac:dyDescent="0.35">
      <c r="A16" s="42" t="s">
        <v>106</v>
      </c>
      <c r="B16" s="43">
        <v>100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I16" s="20"/>
    </row>
    <row r="17" spans="1:9" ht="16.2" thickBot="1" x14ac:dyDescent="0.35">
      <c r="A17" s="42" t="s">
        <v>133</v>
      </c>
      <c r="B17" s="43">
        <v>100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I17" s="20"/>
    </row>
    <row r="18" spans="1:9" ht="16.2" thickBot="1" x14ac:dyDescent="0.35">
      <c r="A18" s="42" t="s">
        <v>117</v>
      </c>
      <c r="B18" s="43">
        <v>96.877550249476542</v>
      </c>
      <c r="C18" s="43">
        <v>0</v>
      </c>
      <c r="D18" s="43">
        <v>0</v>
      </c>
      <c r="E18" s="43">
        <v>0</v>
      </c>
      <c r="F18" s="43">
        <v>3.1224497505234692</v>
      </c>
      <c r="G18" s="43">
        <v>0</v>
      </c>
      <c r="I18" s="20"/>
    </row>
    <row r="19" spans="1:9" ht="16.2" thickBot="1" x14ac:dyDescent="0.35">
      <c r="A19" s="42" t="s">
        <v>107</v>
      </c>
      <c r="B19" s="43">
        <v>100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I19" s="20"/>
    </row>
    <row r="20" spans="1:9" ht="16.2" thickBot="1" x14ac:dyDescent="0.35">
      <c r="A20" s="42" t="s">
        <v>108</v>
      </c>
      <c r="B20" s="43">
        <v>100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I20" s="20"/>
    </row>
    <row r="21" spans="1:9" ht="16.2" thickBot="1" x14ac:dyDescent="0.35">
      <c r="A21" s="42" t="s">
        <v>109</v>
      </c>
      <c r="B21" s="43">
        <v>97.529384876934984</v>
      </c>
      <c r="C21" s="43">
        <v>0</v>
      </c>
      <c r="D21" s="43">
        <v>0</v>
      </c>
      <c r="E21" s="43">
        <v>0</v>
      </c>
      <c r="F21" s="43">
        <v>2.4706151230650111</v>
      </c>
      <c r="G21" s="43">
        <v>0</v>
      </c>
      <c r="I21" s="20"/>
    </row>
    <row r="22" spans="1:9" ht="16.2" thickBot="1" x14ac:dyDescent="0.35">
      <c r="A22" s="42" t="s">
        <v>110</v>
      </c>
      <c r="B22" s="43">
        <v>100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I22" s="20"/>
    </row>
    <row r="23" spans="1:9" ht="21" customHeight="1" thickBot="1" x14ac:dyDescent="0.35">
      <c r="A23" s="74" t="s">
        <v>111</v>
      </c>
      <c r="B23" s="43">
        <v>100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I23" s="20"/>
    </row>
    <row r="24" spans="1:9" ht="16.2" thickBot="1" x14ac:dyDescent="0.35">
      <c r="A24" s="74" t="s">
        <v>9</v>
      </c>
      <c r="B24" s="43">
        <v>100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I24" s="20"/>
    </row>
    <row r="25" spans="1:9" ht="16.2" thickBot="1" x14ac:dyDescent="0.35">
      <c r="A25" s="127" t="s">
        <v>10</v>
      </c>
      <c r="B25" s="128"/>
      <c r="C25" s="128"/>
      <c r="D25" s="128"/>
      <c r="E25" s="128"/>
      <c r="F25" s="128"/>
      <c r="G25" s="129"/>
      <c r="I25" s="20"/>
    </row>
    <row r="26" spans="1:9" ht="16.2" thickBot="1" x14ac:dyDescent="0.35">
      <c r="A26" s="42" t="s">
        <v>11</v>
      </c>
      <c r="B26" s="43">
        <v>99.377968935204777</v>
      </c>
      <c r="C26" s="43">
        <v>3.3281077637381015E-2</v>
      </c>
      <c r="D26" s="43">
        <v>0</v>
      </c>
      <c r="E26" s="43">
        <v>0.5042568970242699</v>
      </c>
      <c r="F26" s="43">
        <v>8.4493090133481927E-2</v>
      </c>
      <c r="G26" s="43">
        <v>0</v>
      </c>
      <c r="I26" s="20"/>
    </row>
    <row r="27" spans="1:9" ht="16.2" thickBot="1" x14ac:dyDescent="0.35">
      <c r="A27" s="42" t="s">
        <v>63</v>
      </c>
      <c r="B27" s="43">
        <v>100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I27" s="20"/>
    </row>
    <row r="28" spans="1:9" ht="19.350000000000001" customHeight="1" thickBot="1" x14ac:dyDescent="0.35">
      <c r="A28" s="42" t="s">
        <v>64</v>
      </c>
      <c r="B28" s="43">
        <v>98.672426486914816</v>
      </c>
      <c r="C28" s="43">
        <v>7.1030338609970753E-2</v>
      </c>
      <c r="D28" s="43">
        <v>0</v>
      </c>
      <c r="E28" s="43">
        <v>1.0762132924991918</v>
      </c>
      <c r="F28" s="43">
        <v>0.18032988197602975</v>
      </c>
      <c r="G28" s="43">
        <v>0</v>
      </c>
      <c r="I28" s="20"/>
    </row>
    <row r="29" spans="1:9" ht="16.2" thickBot="1" x14ac:dyDescent="0.35">
      <c r="A29" s="42" t="s">
        <v>12</v>
      </c>
      <c r="B29" s="43">
        <v>98.611549098597791</v>
      </c>
      <c r="C29" s="43">
        <v>0.96432447077915084</v>
      </c>
      <c r="D29" s="43">
        <v>0</v>
      </c>
      <c r="E29" s="43">
        <v>0.361061583065864</v>
      </c>
      <c r="F29" s="43">
        <v>6.3064847557169096E-2</v>
      </c>
      <c r="G29" s="43">
        <v>0</v>
      </c>
      <c r="I29" s="20"/>
    </row>
    <row r="30" spans="1:9" ht="13.35" customHeight="1" thickBot="1" x14ac:dyDescent="0.35">
      <c r="A30" s="127" t="s">
        <v>99</v>
      </c>
      <c r="B30" s="128"/>
      <c r="C30" s="128"/>
      <c r="D30" s="128"/>
      <c r="E30" s="128"/>
      <c r="F30" s="128"/>
      <c r="G30" s="129"/>
      <c r="I30" s="20"/>
    </row>
    <row r="31" spans="1:9" ht="16.2" thickBot="1" x14ac:dyDescent="0.35">
      <c r="A31" s="42" t="s">
        <v>24</v>
      </c>
      <c r="B31" s="43">
        <v>98.414076648725498</v>
      </c>
      <c r="C31" s="43">
        <v>0.6529793804010029</v>
      </c>
      <c r="D31" s="43">
        <v>0</v>
      </c>
      <c r="E31" s="43">
        <v>0.8191423224161738</v>
      </c>
      <c r="F31" s="43">
        <v>0.11380164845732174</v>
      </c>
      <c r="G31" s="43">
        <v>0</v>
      </c>
      <c r="I31" s="20"/>
    </row>
    <row r="32" spans="1:9" ht="16.2" thickBot="1" x14ac:dyDescent="0.35">
      <c r="A32" s="42" t="s">
        <v>65</v>
      </c>
      <c r="B32" s="43">
        <v>99.175734586393986</v>
      </c>
      <c r="C32" s="43">
        <v>0.13849972726124998</v>
      </c>
      <c r="D32" s="43">
        <v>0</v>
      </c>
      <c r="E32" s="43">
        <v>0.68576568634477097</v>
      </c>
      <c r="F32" s="43">
        <v>0</v>
      </c>
      <c r="G32" s="43">
        <v>0</v>
      </c>
      <c r="I32" s="20"/>
    </row>
    <row r="33" spans="1:9" ht="16.2" thickBot="1" x14ac:dyDescent="0.35">
      <c r="A33" s="42" t="s">
        <v>25</v>
      </c>
      <c r="B33" s="43">
        <v>99.911069990784313</v>
      </c>
      <c r="C33" s="43">
        <v>0</v>
      </c>
      <c r="D33" s="43">
        <v>0</v>
      </c>
      <c r="E33" s="43">
        <v>8.8930009215705208E-2</v>
      </c>
      <c r="F33" s="43">
        <v>0</v>
      </c>
      <c r="G33" s="43">
        <v>0</v>
      </c>
      <c r="I33" s="20"/>
    </row>
    <row r="34" spans="1:9" ht="16.2" thickBot="1" x14ac:dyDescent="0.35">
      <c r="A34" s="42" t="s">
        <v>113</v>
      </c>
      <c r="B34" s="43">
        <v>99.742236652572018</v>
      </c>
      <c r="C34" s="43">
        <v>0</v>
      </c>
      <c r="D34" s="43">
        <v>0</v>
      </c>
      <c r="E34" s="43">
        <v>0.25776334742798446</v>
      </c>
      <c r="F34" s="43">
        <v>0</v>
      </c>
      <c r="G34" s="43">
        <v>0</v>
      </c>
      <c r="I34" s="20"/>
    </row>
    <row r="35" spans="1:9" ht="16.2" thickBot="1" x14ac:dyDescent="0.35">
      <c r="A35" s="42" t="s">
        <v>114</v>
      </c>
      <c r="B35" s="43">
        <v>99.59807842001274</v>
      </c>
      <c r="C35" s="43">
        <v>0</v>
      </c>
      <c r="D35" s="43">
        <v>0</v>
      </c>
      <c r="E35" s="43">
        <v>0.40192157998724648</v>
      </c>
      <c r="F35" s="43">
        <v>0</v>
      </c>
      <c r="G35" s="43">
        <v>0</v>
      </c>
      <c r="I35" s="20"/>
    </row>
    <row r="36" spans="1:9" ht="16.2" thickBot="1" x14ac:dyDescent="0.35">
      <c r="A36" s="75" t="s">
        <v>26</v>
      </c>
      <c r="B36" s="43">
        <v>99.577564419363426</v>
      </c>
      <c r="C36" s="43">
        <v>0</v>
      </c>
      <c r="D36" s="43">
        <v>0</v>
      </c>
      <c r="E36" s="43">
        <v>0</v>
      </c>
      <c r="F36" s="43">
        <v>0.42243558063659209</v>
      </c>
      <c r="G36" s="43">
        <v>0</v>
      </c>
      <c r="I36" s="20"/>
    </row>
    <row r="37" spans="1:9" ht="16.8" thickTop="1" thickBot="1" x14ac:dyDescent="0.35">
      <c r="A37" s="127" t="s">
        <v>13</v>
      </c>
      <c r="B37" s="128"/>
      <c r="C37" s="128"/>
      <c r="D37" s="128"/>
      <c r="E37" s="128"/>
      <c r="F37" s="128"/>
      <c r="G37" s="129"/>
    </row>
    <row r="38" spans="1:9" ht="16.2" thickBot="1" x14ac:dyDescent="0.35">
      <c r="A38" s="68" t="s">
        <v>15</v>
      </c>
      <c r="B38" s="43">
        <v>99.056181677501442</v>
      </c>
      <c r="C38" s="43">
        <v>0.34020398354797798</v>
      </c>
      <c r="D38" s="43">
        <v>0</v>
      </c>
      <c r="E38" s="43">
        <v>0.53599151198294903</v>
      </c>
      <c r="F38" s="43">
        <v>6.7622826967671024E-2</v>
      </c>
      <c r="G38" s="43">
        <v>0</v>
      </c>
    </row>
    <row r="39" spans="1:9" ht="16.2" thickBot="1" x14ac:dyDescent="0.35">
      <c r="A39" s="55" t="s">
        <v>79</v>
      </c>
      <c r="B39" s="43">
        <v>99.381743082485073</v>
      </c>
      <c r="C39" s="43">
        <v>0.10569078743690324</v>
      </c>
      <c r="D39" s="43">
        <v>0</v>
      </c>
      <c r="E39" s="43">
        <v>0.42074922546269705</v>
      </c>
      <c r="F39" s="43">
        <v>9.1816904615316219E-2</v>
      </c>
      <c r="G39" s="43">
        <v>0</v>
      </c>
    </row>
    <row r="40" spans="1:9" ht="16.2" thickBot="1" x14ac:dyDescent="0.35">
      <c r="A40" s="42" t="s">
        <v>14</v>
      </c>
      <c r="B40" s="43">
        <v>99.226028956681816</v>
      </c>
      <c r="C40" s="43">
        <v>0.21785708467839693</v>
      </c>
      <c r="D40" s="43">
        <v>0</v>
      </c>
      <c r="E40" s="43">
        <v>0.47586894059590484</v>
      </c>
      <c r="F40" s="43">
        <v>8.0245018043849883E-2</v>
      </c>
      <c r="G40" s="43">
        <v>0</v>
      </c>
    </row>
    <row r="41" spans="1:9" x14ac:dyDescent="0.3">
      <c r="A41" s="76" t="s">
        <v>122</v>
      </c>
      <c r="B41" s="30"/>
      <c r="C41" s="30"/>
    </row>
  </sheetData>
  <mergeCells count="5">
    <mergeCell ref="A37:G37"/>
    <mergeCell ref="A25:G25"/>
    <mergeCell ref="A30:G30"/>
    <mergeCell ref="A1:G1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2"/>
  <sheetViews>
    <sheetView workbookViewId="0">
      <selection activeCell="A18" sqref="A18"/>
    </sheetView>
  </sheetViews>
  <sheetFormatPr baseColWidth="10" defaultColWidth="11.5546875" defaultRowHeight="14.55" customHeight="1" x14ac:dyDescent="0.3"/>
  <cols>
    <col min="1" max="1" width="24" style="15" customWidth="1"/>
    <col min="2" max="2" width="13.21875" style="15" bestFit="1" customWidth="1"/>
    <col min="3" max="3" width="18.77734375" style="15" bestFit="1" customWidth="1"/>
    <col min="4" max="4" width="10.77734375" style="15" bestFit="1" customWidth="1"/>
    <col min="5" max="5" width="10.5546875" style="15" bestFit="1" customWidth="1"/>
    <col min="6" max="16384" width="11.5546875" style="15"/>
  </cols>
  <sheetData>
    <row r="1" spans="1:8" ht="14.55" customHeight="1" x14ac:dyDescent="0.3">
      <c r="A1" s="136" t="s">
        <v>93</v>
      </c>
      <c r="B1" s="136"/>
      <c r="C1" s="136"/>
      <c r="D1" s="136"/>
      <c r="E1" s="136"/>
      <c r="H1" s="21"/>
    </row>
    <row r="2" spans="1:8" ht="14.55" customHeight="1" thickBot="1" x14ac:dyDescent="0.35">
      <c r="A2" s="3"/>
      <c r="B2" s="3"/>
      <c r="C2" s="3"/>
      <c r="D2" s="3"/>
      <c r="E2" s="3"/>
      <c r="G2" s="21"/>
      <c r="H2" s="21"/>
    </row>
    <row r="3" spans="1:8" ht="14.55" customHeight="1" x14ac:dyDescent="0.3">
      <c r="A3" s="137" t="s">
        <v>129</v>
      </c>
      <c r="B3" s="139" t="s">
        <v>94</v>
      </c>
      <c r="C3" s="139" t="s">
        <v>95</v>
      </c>
      <c r="D3" s="139" t="s">
        <v>96</v>
      </c>
      <c r="E3" s="139" t="s">
        <v>80</v>
      </c>
      <c r="G3" s="21"/>
      <c r="H3" s="21"/>
    </row>
    <row r="4" spans="1:8" ht="14.55" customHeight="1" thickBot="1" x14ac:dyDescent="0.35">
      <c r="A4" s="138"/>
      <c r="B4" s="140"/>
      <c r="C4" s="140"/>
      <c r="D4" s="140"/>
      <c r="E4" s="140"/>
      <c r="G4" s="21"/>
      <c r="H4" s="21"/>
    </row>
    <row r="5" spans="1:8" ht="14.55" customHeight="1" thickBot="1" x14ac:dyDescent="0.35">
      <c r="A5" s="133" t="s">
        <v>0</v>
      </c>
      <c r="B5" s="134"/>
      <c r="C5" s="134"/>
      <c r="D5" s="134"/>
      <c r="E5" s="135"/>
      <c r="G5" s="21"/>
      <c r="H5" s="21"/>
    </row>
    <row r="6" spans="1:8" ht="14.55" customHeight="1" thickBot="1" x14ac:dyDescent="0.35">
      <c r="A6" s="42" t="s">
        <v>1</v>
      </c>
      <c r="B6" s="43">
        <v>1.8828041426221593</v>
      </c>
      <c r="C6" s="43">
        <v>0</v>
      </c>
      <c r="D6" s="43">
        <v>98.052471955514491</v>
      </c>
      <c r="E6" s="43">
        <v>6.4723901863243602E-2</v>
      </c>
      <c r="G6" s="21"/>
      <c r="H6" s="21"/>
    </row>
    <row r="7" spans="1:8" ht="14.55" customHeight="1" thickBot="1" x14ac:dyDescent="0.35">
      <c r="A7" s="42" t="s">
        <v>2</v>
      </c>
      <c r="B7" s="43">
        <v>2.4778282791395752</v>
      </c>
      <c r="C7" s="43">
        <v>3.8368926476198856E-2</v>
      </c>
      <c r="D7" s="43">
        <v>97.483802794384147</v>
      </c>
      <c r="E7" s="43">
        <v>0</v>
      </c>
      <c r="G7" s="21"/>
      <c r="H7" s="21"/>
    </row>
    <row r="8" spans="1:8" ht="14.55" customHeight="1" thickBot="1" x14ac:dyDescent="0.35">
      <c r="A8" s="42" t="s">
        <v>3</v>
      </c>
      <c r="B8" s="43">
        <v>1.5461820461465698</v>
      </c>
      <c r="C8" s="43">
        <v>0.3667816204662388</v>
      </c>
      <c r="D8" s="43">
        <v>98.087036333387061</v>
      </c>
      <c r="E8" s="43">
        <v>0</v>
      </c>
      <c r="G8" s="21"/>
      <c r="H8" s="21"/>
    </row>
    <row r="9" spans="1:8" ht="14.55" customHeight="1" thickBot="1" x14ac:dyDescent="0.35">
      <c r="A9" s="42" t="s">
        <v>4</v>
      </c>
      <c r="B9" s="43">
        <v>0.99478554542423281</v>
      </c>
      <c r="C9" s="43">
        <v>0</v>
      </c>
      <c r="D9" s="43">
        <v>99.005214454575736</v>
      </c>
      <c r="E9" s="43">
        <v>0</v>
      </c>
      <c r="G9" s="21"/>
      <c r="H9" s="21"/>
    </row>
    <row r="10" spans="1:8" ht="14.55" customHeight="1" thickBot="1" x14ac:dyDescent="0.35">
      <c r="A10" s="42" t="s">
        <v>5</v>
      </c>
      <c r="B10" s="43">
        <v>2.0525700774420605</v>
      </c>
      <c r="C10" s="43">
        <v>1.491459282533159</v>
      </c>
      <c r="D10" s="43">
        <v>95.840635125920315</v>
      </c>
      <c r="E10" s="43">
        <v>0.61533551410461285</v>
      </c>
      <c r="G10" s="21"/>
      <c r="H10" s="21"/>
    </row>
    <row r="11" spans="1:8" ht="14.55" customHeight="1" thickBot="1" x14ac:dyDescent="0.35">
      <c r="A11" s="42" t="s">
        <v>6</v>
      </c>
      <c r="B11" s="43">
        <v>6.1133381610279169</v>
      </c>
      <c r="C11" s="43">
        <v>0.52814677523623832</v>
      </c>
      <c r="D11" s="43">
        <v>93.087316022900595</v>
      </c>
      <c r="E11" s="43">
        <v>0.27119904083490087</v>
      </c>
      <c r="G11" s="21"/>
      <c r="H11" s="21"/>
    </row>
    <row r="12" spans="1:8" ht="14.55" customHeight="1" thickBot="1" x14ac:dyDescent="0.35">
      <c r="A12" s="42" t="s">
        <v>7</v>
      </c>
      <c r="B12" s="43">
        <v>4.3554882889252191</v>
      </c>
      <c r="C12" s="43">
        <v>0.1422555475242254</v>
      </c>
      <c r="D12" s="43">
        <v>95.469925837590878</v>
      </c>
      <c r="E12" s="43">
        <v>3.2330325959502443E-2</v>
      </c>
      <c r="G12" s="21"/>
      <c r="H12" s="21"/>
    </row>
    <row r="13" spans="1:8" ht="14.55" customHeight="1" thickBot="1" x14ac:dyDescent="0.35">
      <c r="A13" s="42" t="s">
        <v>8</v>
      </c>
      <c r="B13" s="43">
        <v>6.2599313910271039</v>
      </c>
      <c r="C13" s="43">
        <v>0.17821638254458544</v>
      </c>
      <c r="D13" s="43">
        <v>93.561852226428073</v>
      </c>
      <c r="E13" s="43">
        <v>0</v>
      </c>
      <c r="G13" s="21"/>
      <c r="H13" s="21"/>
    </row>
    <row r="14" spans="1:8" ht="14.55" customHeight="1" thickBot="1" x14ac:dyDescent="0.35">
      <c r="A14" s="42" t="s">
        <v>104</v>
      </c>
      <c r="B14" s="43">
        <v>7.0238121209711375</v>
      </c>
      <c r="C14" s="43">
        <v>0.90935574840105104</v>
      </c>
      <c r="D14" s="43">
        <v>92.066832130628413</v>
      </c>
      <c r="E14" s="43">
        <v>0</v>
      </c>
      <c r="G14" s="21"/>
      <c r="H14" s="21"/>
    </row>
    <row r="15" spans="1:8" ht="14.55" customHeight="1" thickBot="1" x14ac:dyDescent="0.35">
      <c r="A15" s="42" t="s">
        <v>84</v>
      </c>
      <c r="B15" s="43">
        <v>17.939854079623</v>
      </c>
      <c r="C15" s="43">
        <v>4.386523845447754</v>
      </c>
      <c r="D15" s="43">
        <v>77.60700669342657</v>
      </c>
      <c r="E15" s="43">
        <v>6.6615381502685256E-2</v>
      </c>
      <c r="G15" s="21"/>
      <c r="H15" s="21"/>
    </row>
    <row r="16" spans="1:8" ht="14.55" customHeight="1" thickBot="1" x14ac:dyDescent="0.35">
      <c r="A16" s="42" t="s">
        <v>105</v>
      </c>
      <c r="B16" s="43">
        <v>2.0506795286486494</v>
      </c>
      <c r="C16" s="43">
        <v>1.2427962418567133</v>
      </c>
      <c r="D16" s="43">
        <v>96.706524229494576</v>
      </c>
      <c r="E16" s="43">
        <v>0</v>
      </c>
      <c r="G16" s="21"/>
      <c r="H16" s="21"/>
    </row>
    <row r="17" spans="1:8" ht="14.55" customHeight="1" thickBot="1" x14ac:dyDescent="0.35">
      <c r="A17" s="42" t="s">
        <v>106</v>
      </c>
      <c r="B17" s="43">
        <v>1.8677926453221168</v>
      </c>
      <c r="C17" s="43">
        <v>0.11754815920330498</v>
      </c>
      <c r="D17" s="43">
        <v>97.986856154899073</v>
      </c>
      <c r="E17" s="43">
        <v>2.7803040575414988E-2</v>
      </c>
      <c r="G17" s="21"/>
      <c r="H17" s="21"/>
    </row>
    <row r="18" spans="1:8" ht="14.55" customHeight="1" thickBot="1" x14ac:dyDescent="0.35">
      <c r="A18" s="42" t="s">
        <v>133</v>
      </c>
      <c r="B18" s="43">
        <v>0.86045391383907899</v>
      </c>
      <c r="C18" s="43">
        <v>4.3113365841344627E-2</v>
      </c>
      <c r="D18" s="43">
        <v>99.096432720319569</v>
      </c>
      <c r="E18" s="43">
        <v>0</v>
      </c>
      <c r="G18" s="21"/>
      <c r="H18" s="21"/>
    </row>
    <row r="19" spans="1:8" ht="14.55" customHeight="1" thickBot="1" x14ac:dyDescent="0.35">
      <c r="A19" s="42" t="s">
        <v>117</v>
      </c>
      <c r="B19" s="43">
        <v>4.2821430026809146</v>
      </c>
      <c r="C19" s="43">
        <v>0.22344440871684312</v>
      </c>
      <c r="D19" s="43">
        <v>95.288573417474211</v>
      </c>
      <c r="E19" s="43">
        <v>0.20583917112792954</v>
      </c>
      <c r="G19" s="21"/>
      <c r="H19" s="21"/>
    </row>
    <row r="20" spans="1:8" ht="14.55" customHeight="1" thickBot="1" x14ac:dyDescent="0.35">
      <c r="A20" s="42" t="s">
        <v>107</v>
      </c>
      <c r="B20" s="43">
        <v>2.9868792366735351</v>
      </c>
      <c r="C20" s="43">
        <v>0.41597055208496364</v>
      </c>
      <c r="D20" s="43">
        <v>96.517510479575847</v>
      </c>
      <c r="E20" s="43">
        <v>7.9639731665819363E-2</v>
      </c>
      <c r="G20" s="21"/>
      <c r="H20" s="21"/>
    </row>
    <row r="21" spans="1:8" ht="14.55" customHeight="1" thickBot="1" x14ac:dyDescent="0.35">
      <c r="A21" s="42" t="s">
        <v>108</v>
      </c>
      <c r="B21" s="43">
        <v>8.7489922385574257</v>
      </c>
      <c r="C21" s="43">
        <v>0.13006820413937531</v>
      </c>
      <c r="D21" s="43">
        <v>90.948921899088404</v>
      </c>
      <c r="E21" s="43">
        <v>0.1720176582149732</v>
      </c>
      <c r="G21" s="21"/>
      <c r="H21" s="21"/>
    </row>
    <row r="22" spans="1:8" ht="14.55" customHeight="1" thickBot="1" x14ac:dyDescent="0.35">
      <c r="A22" s="42" t="s">
        <v>109</v>
      </c>
      <c r="B22" s="43">
        <v>1.3218698791452441</v>
      </c>
      <c r="C22" s="43">
        <v>0.16431255703705366</v>
      </c>
      <c r="D22" s="43">
        <v>97.513603492904977</v>
      </c>
      <c r="E22" s="43">
        <v>1.0002140709123279</v>
      </c>
      <c r="G22" s="21"/>
      <c r="H22" s="21"/>
    </row>
    <row r="23" spans="1:8" ht="14.55" customHeight="1" thickBot="1" x14ac:dyDescent="0.35">
      <c r="A23" s="42" t="s">
        <v>110</v>
      </c>
      <c r="B23" s="43">
        <v>3.950932583372921</v>
      </c>
      <c r="C23" s="43">
        <v>0</v>
      </c>
      <c r="D23" s="43">
        <v>95.294339361552389</v>
      </c>
      <c r="E23" s="43">
        <v>0.754728055074674</v>
      </c>
      <c r="G23" s="21"/>
      <c r="H23" s="21"/>
    </row>
    <row r="24" spans="1:8" ht="14.55" customHeight="1" thickBot="1" x14ac:dyDescent="0.35">
      <c r="A24" s="74" t="s">
        <v>111</v>
      </c>
      <c r="B24" s="43">
        <v>1.5480849462442858</v>
      </c>
      <c r="C24" s="43">
        <v>8.5367554872883347E-3</v>
      </c>
      <c r="D24" s="43">
        <v>98.443378298268428</v>
      </c>
      <c r="E24" s="43">
        <v>0</v>
      </c>
      <c r="G24" s="21"/>
      <c r="H24" s="21"/>
    </row>
    <row r="25" spans="1:8" ht="14.55" customHeight="1" thickBot="1" x14ac:dyDescent="0.35">
      <c r="A25" s="74" t="s">
        <v>9</v>
      </c>
      <c r="B25" s="43">
        <v>2.2334258265840634</v>
      </c>
      <c r="C25" s="43">
        <v>0.10027861970602608</v>
      </c>
      <c r="D25" s="43">
        <v>97.052318210232741</v>
      </c>
      <c r="E25" s="43">
        <v>0.61397734347712019</v>
      </c>
      <c r="G25" s="21"/>
      <c r="H25" s="21"/>
    </row>
    <row r="26" spans="1:8" ht="14.55" customHeight="1" thickBot="1" x14ac:dyDescent="0.35">
      <c r="A26" s="127" t="s">
        <v>10</v>
      </c>
      <c r="B26" s="128"/>
      <c r="C26" s="128"/>
      <c r="D26" s="128"/>
      <c r="E26" s="129"/>
      <c r="G26" s="21"/>
      <c r="H26" s="21"/>
    </row>
    <row r="27" spans="1:8" ht="14.55" customHeight="1" thickBot="1" x14ac:dyDescent="0.35">
      <c r="A27" s="42" t="s">
        <v>11</v>
      </c>
      <c r="B27" s="43">
        <v>3.4858208194306344</v>
      </c>
      <c r="C27" s="43">
        <v>0.33383990490286908</v>
      </c>
      <c r="D27" s="43">
        <v>95.745183610019765</v>
      </c>
      <c r="E27" s="43">
        <v>0.43515566564706931</v>
      </c>
      <c r="G27" s="21"/>
      <c r="H27" s="21"/>
    </row>
    <row r="28" spans="1:8" ht="14.55" customHeight="1" thickBot="1" x14ac:dyDescent="0.35">
      <c r="A28" s="42" t="s">
        <v>63</v>
      </c>
      <c r="B28" s="43">
        <v>2.2334258265840634</v>
      </c>
      <c r="C28" s="43">
        <v>0.10027861970602608</v>
      </c>
      <c r="D28" s="43">
        <v>97.052318210232741</v>
      </c>
      <c r="E28" s="43">
        <v>0.61397734347712019</v>
      </c>
      <c r="G28" s="21"/>
      <c r="H28" s="21"/>
    </row>
    <row r="29" spans="1:8" ht="14.55" customHeight="1" thickBot="1" x14ac:dyDescent="0.35">
      <c r="A29" s="42" t="s">
        <v>64</v>
      </c>
      <c r="B29" s="43">
        <v>4.7051475308848802</v>
      </c>
      <c r="C29" s="43">
        <v>0.56123422971951475</v>
      </c>
      <c r="D29" s="43">
        <v>94.472562637714546</v>
      </c>
      <c r="E29" s="43">
        <v>0.26105560168109943</v>
      </c>
      <c r="G29" s="21"/>
      <c r="H29" s="21"/>
    </row>
    <row r="30" spans="1:8" ht="14.55" customHeight="1" thickBot="1" x14ac:dyDescent="0.35">
      <c r="A30" s="42" t="s">
        <v>12</v>
      </c>
      <c r="B30" s="43">
        <v>2.2746688944388542</v>
      </c>
      <c r="C30" s="43">
        <v>0.24408747426377519</v>
      </c>
      <c r="D30" s="43">
        <v>97.400484183231612</v>
      </c>
      <c r="E30" s="43">
        <v>8.0759448065796574E-2</v>
      </c>
      <c r="G30" s="21"/>
      <c r="H30" s="21"/>
    </row>
    <row r="31" spans="1:8" ht="14.55" customHeight="1" thickBot="1" x14ac:dyDescent="0.35">
      <c r="A31" s="127" t="s">
        <v>99</v>
      </c>
      <c r="B31" s="128"/>
      <c r="C31" s="128"/>
      <c r="D31" s="128"/>
      <c r="E31" s="129"/>
      <c r="G31" s="21"/>
      <c r="H31" s="21"/>
    </row>
    <row r="32" spans="1:8" ht="14.55" customHeight="1" thickBot="1" x14ac:dyDescent="0.35">
      <c r="A32" s="42" t="s">
        <v>24</v>
      </c>
      <c r="B32" s="43">
        <v>2.5187673365064458</v>
      </c>
      <c r="C32" s="43">
        <v>0.31626211345126143</v>
      </c>
      <c r="D32" s="43">
        <v>97.044047418837678</v>
      </c>
      <c r="E32" s="43">
        <v>0.12092313120484396</v>
      </c>
      <c r="G32" s="21"/>
      <c r="H32" s="21"/>
    </row>
    <row r="33" spans="1:8" ht="14.55" customHeight="1" thickBot="1" x14ac:dyDescent="0.35">
      <c r="A33" s="42" t="s">
        <v>65</v>
      </c>
      <c r="B33" s="43">
        <v>3.2011894021325178</v>
      </c>
      <c r="C33" s="43">
        <v>0.32074126091996757</v>
      </c>
      <c r="D33" s="43">
        <v>96.11761331022656</v>
      </c>
      <c r="E33" s="43">
        <v>0.36045602672113675</v>
      </c>
      <c r="G33" s="21"/>
      <c r="H33" s="21"/>
    </row>
    <row r="34" spans="1:8" ht="14.55" customHeight="1" thickBot="1" x14ac:dyDescent="0.35">
      <c r="A34" s="42" t="s">
        <v>25</v>
      </c>
      <c r="B34" s="43">
        <v>3.2523155917852953</v>
      </c>
      <c r="C34" s="43">
        <v>0.24597898243791952</v>
      </c>
      <c r="D34" s="43">
        <v>96.154624654116802</v>
      </c>
      <c r="E34" s="43">
        <v>0.34708077165998302</v>
      </c>
      <c r="G34" s="21"/>
      <c r="H34" s="21"/>
    </row>
    <row r="35" spans="1:8" ht="14.55" customHeight="1" thickBot="1" x14ac:dyDescent="0.35">
      <c r="A35" s="42" t="s">
        <v>113</v>
      </c>
      <c r="B35" s="43">
        <v>2.8537569733051522</v>
      </c>
      <c r="C35" s="43">
        <v>0.1575443050069148</v>
      </c>
      <c r="D35" s="43">
        <v>96.525001269260969</v>
      </c>
      <c r="E35" s="43">
        <v>0.46369745242689558</v>
      </c>
      <c r="G35" s="21"/>
      <c r="H35" s="21"/>
    </row>
    <row r="36" spans="1:8" ht="14.55" customHeight="1" thickBot="1" x14ac:dyDescent="0.35">
      <c r="A36" s="42" t="s">
        <v>114</v>
      </c>
      <c r="B36" s="43">
        <v>3.2818175196017187</v>
      </c>
      <c r="C36" s="43">
        <v>0.16826494080030421</v>
      </c>
      <c r="D36" s="43">
        <v>95.953808766644315</v>
      </c>
      <c r="E36" s="43">
        <v>0.59610877295345888</v>
      </c>
      <c r="G36" s="21"/>
      <c r="H36" s="21"/>
    </row>
    <row r="37" spans="1:8" ht="14.55" customHeight="1" thickBot="1" x14ac:dyDescent="0.35">
      <c r="A37" s="75" t="s">
        <v>26</v>
      </c>
      <c r="B37" s="43">
        <v>2.3243706090130338</v>
      </c>
      <c r="C37" s="43">
        <v>8.981609966135444E-2</v>
      </c>
      <c r="D37" s="43">
        <v>97.58581329132565</v>
      </c>
      <c r="E37" s="43">
        <v>0</v>
      </c>
      <c r="G37" s="21"/>
      <c r="H37" s="21"/>
    </row>
    <row r="38" spans="1:8" ht="14.55" customHeight="1" thickTop="1" thickBot="1" x14ac:dyDescent="0.35">
      <c r="A38" s="127" t="s">
        <v>13</v>
      </c>
      <c r="B38" s="128"/>
      <c r="C38" s="128"/>
      <c r="D38" s="128"/>
      <c r="E38" s="129"/>
      <c r="G38" s="21"/>
    </row>
    <row r="39" spans="1:8" ht="14.55" customHeight="1" thickBot="1" x14ac:dyDescent="0.35">
      <c r="A39" s="68" t="s">
        <v>15</v>
      </c>
      <c r="B39" s="43">
        <v>5.1709632266581931</v>
      </c>
      <c r="C39" s="43">
        <v>0.52821994954921803</v>
      </c>
      <c r="D39" s="43">
        <v>93.886554682972928</v>
      </c>
      <c r="E39" s="43">
        <v>0.41426214081848389</v>
      </c>
    </row>
    <row r="40" spans="1:8" ht="14.55" customHeight="1" thickBot="1" x14ac:dyDescent="0.35">
      <c r="A40" s="55" t="s">
        <v>79</v>
      </c>
      <c r="B40" s="43">
        <v>0.70806246132574491</v>
      </c>
      <c r="C40" s="43">
        <v>6.7877820339910674E-2</v>
      </c>
      <c r="D40" s="43">
        <v>99.157135160208071</v>
      </c>
      <c r="E40" s="43">
        <v>6.6924558125899938E-2</v>
      </c>
    </row>
    <row r="41" spans="1:8" ht="14.55" customHeight="1" thickBot="1" x14ac:dyDescent="0.35">
      <c r="A41" s="42" t="s">
        <v>14</v>
      </c>
      <c r="B41" s="43">
        <v>2.7779234844413936</v>
      </c>
      <c r="C41" s="43">
        <v>0.28138116281842768</v>
      </c>
      <c r="D41" s="43">
        <v>96.712678141635749</v>
      </c>
      <c r="E41" s="43">
        <v>0.22801721110695594</v>
      </c>
    </row>
    <row r="42" spans="1:8" ht="14.55" customHeight="1" x14ac:dyDescent="0.3">
      <c r="A42" s="62" t="s">
        <v>122</v>
      </c>
      <c r="B42" s="30"/>
    </row>
  </sheetData>
  <mergeCells count="10">
    <mergeCell ref="A5:E5"/>
    <mergeCell ref="A26:E26"/>
    <mergeCell ref="A31:E31"/>
    <mergeCell ref="A38:E38"/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9</vt:i4>
      </vt:variant>
    </vt:vector>
  </HeadingPairs>
  <TitlesOfParts>
    <vt:vector size="24" baseType="lpstr">
      <vt:lpstr>Page de garde</vt:lpstr>
      <vt:lpstr>Table de Matiere</vt:lpstr>
      <vt:lpstr>Santé_ménage</vt:lpstr>
      <vt:lpstr>Tab1.1</vt:lpstr>
      <vt:lpstr>Tab1.2</vt:lpstr>
      <vt:lpstr>Tab1.3</vt:lpstr>
      <vt:lpstr>Tab1.4</vt:lpstr>
      <vt:lpstr>Tab1.5</vt:lpstr>
      <vt:lpstr>Tab1.6</vt:lpstr>
      <vt:lpstr>Conso</vt:lpstr>
      <vt:lpstr>Tab2.1</vt:lpstr>
      <vt:lpstr>Tab2.2</vt:lpstr>
      <vt:lpstr>Tab2.3</vt:lpstr>
      <vt:lpstr>Tab2.4</vt:lpstr>
      <vt:lpstr>Tab2.5</vt:lpstr>
      <vt:lpstr>Tab2.4!_Hlk28104207</vt:lpstr>
      <vt:lpstr>Tab2.1!_Toc29306367</vt:lpstr>
      <vt:lpstr>Tab2.3!_Toc29306368</vt:lpstr>
      <vt:lpstr>Tab1.5!_Toc316035882</vt:lpstr>
      <vt:lpstr>Tab1.5!_Toc495579713</vt:lpstr>
      <vt:lpstr>Tab1.6!_Toc495579714</vt:lpstr>
      <vt:lpstr>Tab1.1!_Toc495579732</vt:lpstr>
      <vt:lpstr>Tab1.2!_Toc495579733</vt:lpstr>
      <vt:lpstr>Tab1.4!_Toc495579735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Amadou KONE</cp:lastModifiedBy>
  <cp:lastPrinted>2020-12-04T08:40:12Z</cp:lastPrinted>
  <dcterms:created xsi:type="dcterms:W3CDTF">2020-12-04T08:11:16Z</dcterms:created>
  <dcterms:modified xsi:type="dcterms:W3CDTF">2026-01-12T13:04:11Z</dcterms:modified>
</cp:coreProperties>
</file>